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21_ARE_MUTECO\3E-ARE-INSERTION\IAE\Documents types\Demande financement\2023\Documents pour site DREETS\"/>
    </mc:Choice>
  </mc:AlternateContent>
  <bookViews>
    <workbookView xWindow="0" yWindow="0" windowWidth="23040" windowHeight="8460" tabRatio="715" activeTab="2"/>
  </bookViews>
  <sheets>
    <sheet name="ACI" sheetId="11" r:id="rId1"/>
    <sheet name="AI ETTI" sheetId="2" r:id="rId2"/>
    <sheet name="EI" sheetId="1" r:id="rId3"/>
    <sheet name="EITI" sheetId="10" r:id="rId4"/>
    <sheet name="OBJECTIFS RESULTATS" sheetId="4" r:id="rId5"/>
    <sheet name="Evolution ETP" sheetId="15" r:id="rId6"/>
    <sheet name="Personnel" sheetId="14" r:id="rId7"/>
    <sheet name="Budget structure Réalisé" sheetId="9" r:id="rId8"/>
    <sheet name="BP Structure" sheetId="5" r:id="rId9"/>
    <sheet name="BP Action" sheetId="6" r:id="rId10"/>
  </sheets>
  <definedNames>
    <definedName name="_xlnm.Print_Area" localSheetId="1">'AI ETTI'!$A$1:$J$22</definedName>
    <definedName name="_xlnm.Print_Area" localSheetId="9">'BP Action'!$A$1:$E$1</definedName>
    <definedName name="_xlnm.Print_Area" localSheetId="8">'BP Structure'!$A$1:$G$61</definedName>
    <definedName name="_xlnm.Print_Area" localSheetId="7">'Budget structure Réalisé'!$A$1:$E$61</definedName>
    <definedName name="_xlnm.Print_Area" localSheetId="2">EI!$A$1:$O$25</definedName>
    <definedName name="_xlnm.Print_Area" localSheetId="4">'OBJECTIFS RESULTATS'!$A$1:$G$20</definedName>
    <definedName name="_xlnm.Print_Area" localSheetId="6">Personnel!$B$1:$J$29</definedName>
  </definedNames>
  <calcPr calcId="162913" iterateDelta="1E-4"/>
</workbook>
</file>

<file path=xl/calcChain.xml><?xml version="1.0" encoding="utf-8"?>
<calcChain xmlns="http://schemas.openxmlformats.org/spreadsheetml/2006/main">
  <c r="I6" i="1" l="1"/>
  <c r="I7" i="1" l="1"/>
  <c r="I8" i="1"/>
  <c r="I9" i="1"/>
  <c r="H9" i="1"/>
  <c r="H8" i="1"/>
  <c r="H7" i="1"/>
  <c r="H6" i="1"/>
  <c r="J6" i="1" s="1"/>
  <c r="U7" i="15" l="1"/>
  <c r="U8" i="15"/>
  <c r="U6" i="15"/>
  <c r="U10" i="15"/>
  <c r="U11" i="15"/>
  <c r="U12" i="15"/>
  <c r="U14" i="15"/>
  <c r="U15" i="15"/>
  <c r="U16" i="15"/>
  <c r="U19" i="15"/>
  <c r="U20" i="15"/>
  <c r="U18" i="15"/>
  <c r="U23" i="15"/>
  <c r="U22" i="15"/>
  <c r="O23" i="15"/>
  <c r="O22" i="15"/>
  <c r="O19" i="15"/>
  <c r="O20" i="15"/>
  <c r="O18" i="15"/>
  <c r="O15" i="15"/>
  <c r="O16" i="15"/>
  <c r="O14" i="15"/>
  <c r="O11" i="15"/>
  <c r="O12" i="15"/>
  <c r="O10" i="15"/>
  <c r="O7" i="15"/>
  <c r="O8" i="15"/>
  <c r="O6" i="15"/>
  <c r="C59" i="6" l="1"/>
  <c r="D59" i="6"/>
  <c r="E59" i="6"/>
  <c r="E54" i="6"/>
  <c r="D54" i="6"/>
  <c r="C54" i="6"/>
  <c r="E57" i="5"/>
  <c r="D57" i="5"/>
  <c r="C57" i="5"/>
  <c r="D52" i="5"/>
  <c r="E52" i="5"/>
  <c r="C52" i="5"/>
  <c r="D33" i="6"/>
  <c r="E33" i="6"/>
  <c r="C33" i="6"/>
  <c r="T24" i="15" l="1"/>
  <c r="T21" i="15"/>
  <c r="T17" i="15"/>
  <c r="T13" i="15"/>
  <c r="T9" i="15"/>
  <c r="N24" i="15"/>
  <c r="N21" i="15"/>
  <c r="N17" i="15"/>
  <c r="N13" i="15"/>
  <c r="N9" i="15"/>
  <c r="R23" i="15" l="1"/>
  <c r="L23" i="15"/>
  <c r="I23" i="15"/>
  <c r="F23" i="15"/>
  <c r="R22" i="15"/>
  <c r="L22" i="15"/>
  <c r="I22" i="15"/>
  <c r="F22" i="15"/>
  <c r="S21" i="15"/>
  <c r="S24" i="15" s="1"/>
  <c r="Q21" i="15"/>
  <c r="Q24" i="15" s="1"/>
  <c r="P21" i="15"/>
  <c r="P24" i="15" s="1"/>
  <c r="M21" i="15"/>
  <c r="M24" i="15" s="1"/>
  <c r="K21" i="15"/>
  <c r="K24" i="15" s="1"/>
  <c r="J21" i="15"/>
  <c r="J24" i="15" s="1"/>
  <c r="H21" i="15"/>
  <c r="H24" i="15" s="1"/>
  <c r="G21" i="15"/>
  <c r="G24" i="15" s="1"/>
  <c r="E21" i="15"/>
  <c r="E24" i="15" s="1"/>
  <c r="D21" i="15"/>
  <c r="D24" i="15" s="1"/>
  <c r="R20" i="15"/>
  <c r="L20" i="15"/>
  <c r="I20" i="15"/>
  <c r="F20" i="15"/>
  <c r="R19" i="15"/>
  <c r="R21" i="15" s="1"/>
  <c r="R24" i="15" s="1"/>
  <c r="O21" i="15"/>
  <c r="O24" i="15" s="1"/>
  <c r="L19" i="15"/>
  <c r="I19" i="15"/>
  <c r="F19" i="15"/>
  <c r="R18" i="15"/>
  <c r="L18" i="15"/>
  <c r="I18" i="15"/>
  <c r="F18" i="15"/>
  <c r="F21" i="15" s="1"/>
  <c r="U17" i="15"/>
  <c r="S17" i="15"/>
  <c r="Q17" i="15"/>
  <c r="P17" i="15"/>
  <c r="M17" i="15"/>
  <c r="K17" i="15"/>
  <c r="J17" i="15"/>
  <c r="H17" i="15"/>
  <c r="G17" i="15"/>
  <c r="E17" i="15"/>
  <c r="D17" i="15"/>
  <c r="R16" i="15"/>
  <c r="L16" i="15"/>
  <c r="I16" i="15"/>
  <c r="F16" i="15"/>
  <c r="R15" i="15"/>
  <c r="L15" i="15"/>
  <c r="I15" i="15"/>
  <c r="I17" i="15" s="1"/>
  <c r="F15" i="15"/>
  <c r="R14" i="15"/>
  <c r="R17" i="15" s="1"/>
  <c r="O17" i="15"/>
  <c r="L14" i="15"/>
  <c r="I14" i="15"/>
  <c r="F14" i="15"/>
  <c r="S13" i="15"/>
  <c r="Q13" i="15"/>
  <c r="P13" i="15"/>
  <c r="M13" i="15"/>
  <c r="K13" i="15"/>
  <c r="J13" i="15"/>
  <c r="H13" i="15"/>
  <c r="G13" i="15"/>
  <c r="F13" i="15"/>
  <c r="E13" i="15"/>
  <c r="D13" i="15"/>
  <c r="R12" i="15"/>
  <c r="L12" i="15"/>
  <c r="I12" i="15"/>
  <c r="F12" i="15"/>
  <c r="R11" i="15"/>
  <c r="O13" i="15"/>
  <c r="L11" i="15"/>
  <c r="I11" i="15"/>
  <c r="F11" i="15"/>
  <c r="R10" i="15"/>
  <c r="R13" i="15" s="1"/>
  <c r="L10" i="15"/>
  <c r="I10" i="15"/>
  <c r="F10" i="15"/>
  <c r="S9" i="15"/>
  <c r="Q9" i="15"/>
  <c r="P9" i="15"/>
  <c r="M9" i="15"/>
  <c r="K9" i="15"/>
  <c r="J9" i="15"/>
  <c r="H9" i="15"/>
  <c r="G9" i="15"/>
  <c r="E9" i="15"/>
  <c r="D9" i="15"/>
  <c r="R8" i="15"/>
  <c r="L8" i="15"/>
  <c r="I8" i="15"/>
  <c r="F8" i="15"/>
  <c r="R7" i="15"/>
  <c r="L7" i="15"/>
  <c r="I7" i="15"/>
  <c r="F7" i="15"/>
  <c r="U9" i="15"/>
  <c r="R6" i="15"/>
  <c r="O9" i="15"/>
  <c r="L6" i="15"/>
  <c r="I6" i="15"/>
  <c r="F6" i="15"/>
  <c r="F24" i="15" l="1"/>
  <c r="U13" i="15"/>
  <c r="F9" i="15"/>
  <c r="L9" i="15"/>
  <c r="R9" i="15"/>
  <c r="L13" i="15"/>
  <c r="L17" i="15"/>
  <c r="I9" i="15"/>
  <c r="U21" i="15"/>
  <c r="U24" i="15" s="1"/>
  <c r="F17" i="15"/>
  <c r="I21" i="15"/>
  <c r="I24" i="15" s="1"/>
  <c r="I13" i="15"/>
  <c r="L21" i="15"/>
  <c r="L24" i="15" s="1"/>
  <c r="D31" i="5"/>
  <c r="E31" i="5"/>
  <c r="C31" i="5"/>
  <c r="E29" i="14" l="1"/>
  <c r="F29" i="14"/>
  <c r="G29" i="14"/>
  <c r="H29" i="14"/>
  <c r="I29" i="14"/>
  <c r="J29" i="14"/>
  <c r="G10" i="11" l="1"/>
  <c r="D10" i="11"/>
  <c r="C10" i="11"/>
  <c r="H9" i="11"/>
  <c r="J9" i="11" s="1"/>
  <c r="N9" i="11" s="1"/>
  <c r="K8" i="11"/>
  <c r="M8" i="11" s="1"/>
  <c r="F8" i="11"/>
  <c r="I8" i="11" s="1"/>
  <c r="K7" i="11"/>
  <c r="M7" i="11" s="1"/>
  <c r="F7" i="11"/>
  <c r="J7" i="11" s="1"/>
  <c r="L6" i="11"/>
  <c r="K6" i="11"/>
  <c r="M6" i="11" s="1"/>
  <c r="F6" i="11"/>
  <c r="J6" i="11" s="1"/>
  <c r="J8" i="11" l="1"/>
  <c r="N8" i="11" s="1"/>
  <c r="N7" i="11"/>
  <c r="F10" i="11"/>
  <c r="H10" i="11"/>
  <c r="N6" i="11"/>
  <c r="J10" i="11"/>
  <c r="M10" i="11"/>
  <c r="I7" i="11"/>
  <c r="I6" i="11"/>
  <c r="K10" i="11"/>
  <c r="N10" i="11" l="1"/>
  <c r="I10" i="11"/>
  <c r="F7" i="10" l="1"/>
  <c r="H7" i="10" s="1"/>
  <c r="F8" i="10"/>
  <c r="H8" i="10" s="1"/>
  <c r="F6" i="10"/>
  <c r="H6" i="10" s="1"/>
  <c r="I54" i="6" l="1"/>
  <c r="H54" i="6"/>
  <c r="G54" i="6"/>
  <c r="E37" i="6"/>
  <c r="D37" i="6"/>
  <c r="C37" i="6"/>
  <c r="E19" i="6"/>
  <c r="D19" i="6"/>
  <c r="C19" i="6"/>
  <c r="I10" i="6"/>
  <c r="I52" i="6" s="1"/>
  <c r="H10" i="6"/>
  <c r="H52" i="6" s="1"/>
  <c r="G10" i="6"/>
  <c r="G52" i="6" s="1"/>
  <c r="E9" i="6"/>
  <c r="D9" i="6"/>
  <c r="C9" i="6"/>
  <c r="I4" i="6"/>
  <c r="H4" i="6"/>
  <c r="G4" i="6"/>
  <c r="E4" i="6"/>
  <c r="D4" i="6"/>
  <c r="C4" i="6"/>
  <c r="G4" i="5"/>
  <c r="I52" i="5"/>
  <c r="H52" i="5"/>
  <c r="I10" i="5"/>
  <c r="H10" i="5"/>
  <c r="G10" i="5"/>
  <c r="I4" i="5"/>
  <c r="H4" i="5"/>
  <c r="E35" i="5"/>
  <c r="D35" i="5"/>
  <c r="C35" i="5"/>
  <c r="E19" i="5"/>
  <c r="D19" i="5"/>
  <c r="C19" i="5"/>
  <c r="E9" i="5"/>
  <c r="D9" i="5"/>
  <c r="C9" i="5"/>
  <c r="E4" i="5"/>
  <c r="D4" i="5"/>
  <c r="C4" i="5"/>
  <c r="G9" i="2"/>
  <c r="I9" i="2" s="1"/>
  <c r="J9" i="2" s="1"/>
  <c r="G10" i="2"/>
  <c r="I10" i="2" s="1"/>
  <c r="J10" i="2" s="1"/>
  <c r="G7" i="2"/>
  <c r="I7" i="2" s="1"/>
  <c r="J7" i="2" s="1"/>
  <c r="G8" i="2"/>
  <c r="I8" i="2" s="1"/>
  <c r="J8" i="2" s="1"/>
  <c r="E52" i="6" l="1"/>
  <c r="D52" i="6"/>
  <c r="C52" i="6"/>
  <c r="H50" i="5"/>
  <c r="H57" i="5" s="1"/>
  <c r="H58" i="5" s="1"/>
  <c r="I50" i="5"/>
  <c r="I57" i="5" s="1"/>
  <c r="I58" i="5" s="1"/>
  <c r="G59" i="6"/>
  <c r="G60" i="6" s="1"/>
  <c r="H59" i="6"/>
  <c r="H60" i="6" s="1"/>
  <c r="I59" i="6"/>
  <c r="I60" i="6" s="1"/>
  <c r="D50" i="5"/>
  <c r="C50" i="5"/>
  <c r="E50" i="5"/>
  <c r="L9" i="1" l="1"/>
  <c r="N9" i="1" s="1"/>
  <c r="F15" i="4" l="1"/>
  <c r="G17" i="4" s="1"/>
  <c r="D15" i="4"/>
  <c r="D18" i="4" s="1"/>
  <c r="G11" i="4" l="1"/>
  <c r="G13" i="4"/>
  <c r="G15" i="4"/>
  <c r="F18" i="4"/>
  <c r="G9" i="4"/>
  <c r="E11" i="4"/>
  <c r="E17" i="4"/>
  <c r="E9" i="4"/>
  <c r="E13" i="4"/>
  <c r="E15" i="4"/>
  <c r="E52" i="9"/>
  <c r="C52" i="9"/>
  <c r="C35" i="9"/>
  <c r="C31" i="9"/>
  <c r="C19" i="9"/>
  <c r="E10" i="9"/>
  <c r="E50" i="9" s="1"/>
  <c r="C9" i="9"/>
  <c r="E4" i="9"/>
  <c r="C4" i="9"/>
  <c r="G52" i="5"/>
  <c r="B15" i="4"/>
  <c r="B18" i="4" s="1"/>
  <c r="G50" i="5" l="1"/>
  <c r="G57" i="5" s="1"/>
  <c r="G58" i="5" s="1"/>
  <c r="C50" i="9"/>
  <c r="C57" i="9" s="1"/>
  <c r="E57" i="9"/>
  <c r="C9" i="4"/>
  <c r="C11" i="4"/>
  <c r="C13" i="4"/>
  <c r="C15" i="4"/>
  <c r="C17" i="4"/>
  <c r="G11" i="2"/>
  <c r="I11" i="2" s="1"/>
  <c r="J11" i="2" s="1"/>
  <c r="G6" i="2"/>
  <c r="I6" i="2" s="1"/>
  <c r="J6" i="2" s="1"/>
  <c r="J7" i="1"/>
  <c r="M7" i="1" s="1"/>
  <c r="N7" i="1" s="1"/>
  <c r="J8" i="1"/>
  <c r="M8" i="1" s="1"/>
  <c r="N8" i="1" s="1"/>
  <c r="M6" i="1"/>
  <c r="N6" i="1" s="1"/>
</calcChain>
</file>

<file path=xl/sharedStrings.xml><?xml version="1.0" encoding="utf-8"?>
<sst xmlns="http://schemas.openxmlformats.org/spreadsheetml/2006/main" count="491" uniqueCount="215">
  <si>
    <t>EI</t>
  </si>
  <si>
    <t>Type d'activité</t>
  </si>
  <si>
    <t>Total subvention</t>
  </si>
  <si>
    <t>Total</t>
  </si>
  <si>
    <t>A cocher</t>
  </si>
  <si>
    <t>Catégorie de SIAE</t>
  </si>
  <si>
    <t>Nombre prévisionnel de personnes recrutées en vue d'une mise à disposition</t>
  </si>
  <si>
    <t xml:space="preserve">Nombre de postes insertion demandés en ETP  </t>
  </si>
  <si>
    <t>AI</t>
  </si>
  <si>
    <t>ETTI</t>
  </si>
  <si>
    <t>ACI</t>
  </si>
  <si>
    <t>Nombre de postes</t>
  </si>
  <si>
    <t>Durée</t>
  </si>
  <si>
    <t>Dont participation CD</t>
  </si>
  <si>
    <t>Nombre total de postes</t>
  </si>
  <si>
    <t>Travail (Nb H/S)</t>
  </si>
  <si>
    <t>Total participation</t>
  </si>
  <si>
    <t>Objectifs opérationnels</t>
  </si>
  <si>
    <t>Nombre</t>
  </si>
  <si>
    <t>%</t>
  </si>
  <si>
    <t>Sorties dans l’emploi durable (1)</t>
  </si>
  <si>
    <t>(CDD ou période d’intérim de 6 mois ou plus et CDI, hors contrats aidés ou IAE, fonction publique ou création d’entreprise)</t>
  </si>
  <si>
    <t>Sorties vers un emploi de transition (2)</t>
  </si>
  <si>
    <t>(CDD ou période d’intérim de moins de 6 mois ou contrat aidé chez un employeur hors SIAE)</t>
  </si>
  <si>
    <t>Sorties positives (3)</t>
  </si>
  <si>
    <t>(Formation pré-qualifiante ou qualifiante, pour une autre SIAE dans une logique de parcours - ACI→AI, AI→EI, EI→ETTI - ou vers une autre sortie que vous aviez convenu avec la structure, sur une proposition de sa part, de considérer comme positive)</t>
  </si>
  <si>
    <t>Sorties dynamiques = 1 + 2 + 3</t>
  </si>
  <si>
    <t>Sorties de moins de 3 mois (4)</t>
  </si>
  <si>
    <t xml:space="preserve">Autres sorties (5) </t>
  </si>
  <si>
    <t>TOTAL DES SORTIES 1+2+3+4+5</t>
  </si>
  <si>
    <t xml:space="preserve">Prévisions sur le nombre et le pourcentage de salariés en insertion qui obtiendront un titre, un diplôme ou une validation supérieure </t>
  </si>
  <si>
    <t>CHARGES</t>
  </si>
  <si>
    <t>PRODUITS</t>
  </si>
  <si>
    <t>MONTANTS</t>
  </si>
  <si>
    <t>Achats</t>
  </si>
  <si>
    <t xml:space="preserve"> 70 - Ventes</t>
  </si>
  <si>
    <t>Achats stockés</t>
  </si>
  <si>
    <t>Productions Vendues</t>
  </si>
  <si>
    <t>Prestations de services</t>
  </si>
  <si>
    <t>Marchés publics</t>
  </si>
  <si>
    <t>Achat matériel</t>
  </si>
  <si>
    <t>Marchés publics insertion</t>
  </si>
  <si>
    <t>Achats fournitures non stockées</t>
  </si>
  <si>
    <t>Prestations de service</t>
  </si>
  <si>
    <t>Charges externes</t>
  </si>
  <si>
    <t>Mise à disposition de personnel</t>
  </si>
  <si>
    <t>Sous-traitance générale</t>
  </si>
  <si>
    <t>Crédit-bail</t>
  </si>
  <si>
    <t>ETAT (préciser l'administration)</t>
  </si>
  <si>
    <t>Locations immobilières</t>
  </si>
  <si>
    <t>Locations mobilières</t>
  </si>
  <si>
    <t>Charges locatives</t>
  </si>
  <si>
    <t>Entretien réparations</t>
  </si>
  <si>
    <t>REGION</t>
  </si>
  <si>
    <t>Primes d'assurances</t>
  </si>
  <si>
    <t>DEPARTEMENT</t>
  </si>
  <si>
    <t>Etudes et recherches</t>
  </si>
  <si>
    <t>Documentation générale et colloques</t>
  </si>
  <si>
    <t>Autres charges externes</t>
  </si>
  <si>
    <t>Personnel extérieur à l'entreprise</t>
  </si>
  <si>
    <t>Honoraires</t>
  </si>
  <si>
    <t>INTERCOMMUNALITE (EPCI)</t>
  </si>
  <si>
    <t>Presta. formation/tutorat personnel insertion</t>
  </si>
  <si>
    <t>Prestataire action hors formation/tutorat</t>
  </si>
  <si>
    <t>COMMUNES</t>
  </si>
  <si>
    <t>Publications</t>
  </si>
  <si>
    <t>Transports et déplacement</t>
  </si>
  <si>
    <t>Voyages, missions et réceptions</t>
  </si>
  <si>
    <t>FSE</t>
  </si>
  <si>
    <t>Frais de télécom et postaux</t>
  </si>
  <si>
    <t xml:space="preserve">Autres établissements publics : </t>
  </si>
  <si>
    <t>Service bancaire</t>
  </si>
  <si>
    <t>Agence du service civique</t>
  </si>
  <si>
    <t>Divers</t>
  </si>
  <si>
    <t>Aides privées ( fondation…)</t>
  </si>
  <si>
    <t>Impôts et taxes sur salaires</t>
  </si>
  <si>
    <t>Taxes sur salaires</t>
  </si>
  <si>
    <t>Vers. Formation, transport, construction</t>
  </si>
  <si>
    <t>Impôts directs, indirects et droits</t>
  </si>
  <si>
    <t>Salaires et charges</t>
  </si>
  <si>
    <t>Gestion administration</t>
  </si>
  <si>
    <t>Accompagnement social-emploi-formation</t>
  </si>
  <si>
    <t>Encadrement technique</t>
  </si>
  <si>
    <t>Personnel insertion</t>
  </si>
  <si>
    <t>Autres personnel hors activité insertion</t>
  </si>
  <si>
    <t>Autres frais</t>
  </si>
  <si>
    <t>Autres frais du personnel insertion</t>
  </si>
  <si>
    <t>Charges de gestion courante</t>
  </si>
  <si>
    <t xml:space="preserve"> 75 - Produits gestion courantes</t>
  </si>
  <si>
    <t>Charges financières</t>
  </si>
  <si>
    <t xml:space="preserve"> 76 - Produits financiers</t>
  </si>
  <si>
    <t>Charges exceptionnelles</t>
  </si>
  <si>
    <t xml:space="preserve"> 77 - Produits exceptionnels</t>
  </si>
  <si>
    <t>Dotations aux amortissements</t>
  </si>
  <si>
    <t xml:space="preserve"> 78 - Reprises sur amortissements et provisions</t>
  </si>
  <si>
    <t>Dotations aux provisions</t>
  </si>
  <si>
    <t>Impôt sur société</t>
  </si>
  <si>
    <t>TOTAL CHARGES</t>
  </si>
  <si>
    <t>TOTAL PRODUITS</t>
  </si>
  <si>
    <t>CONTRIBUTIONS VOLONTAIRES</t>
  </si>
  <si>
    <t>Emplois des contributions volontaires</t>
  </si>
  <si>
    <t>87-Contributions volontaires en nature</t>
  </si>
  <si>
    <t>Secours en nature, alimentaires, vestimentaires</t>
  </si>
  <si>
    <t>870-Bénévolat</t>
  </si>
  <si>
    <t>Mise à disposition de biens (locaux, matériel…)</t>
  </si>
  <si>
    <t>871-Prestations en nature</t>
  </si>
  <si>
    <t>Prestations</t>
  </si>
  <si>
    <t>Personnel bénévole</t>
  </si>
  <si>
    <t>875-Dons en nature</t>
  </si>
  <si>
    <t>TOTAL</t>
  </si>
  <si>
    <r>
      <t xml:space="preserve"> 74 - SUBVENTIONS</t>
    </r>
    <r>
      <rPr>
        <sz val="10"/>
        <rFont val="Calibri"/>
        <family val="2"/>
      </rPr>
      <t xml:space="preserve"> </t>
    </r>
    <r>
      <rPr>
        <vertAlign val="superscript"/>
        <sz val="10"/>
        <rFont val="Calibri"/>
        <family val="2"/>
      </rPr>
      <t>2</t>
    </r>
  </si>
  <si>
    <r>
      <t xml:space="preserve">INTERCOMMUNALITE (EPCI) </t>
    </r>
    <r>
      <rPr>
        <vertAlign val="superscript"/>
        <sz val="10"/>
        <rFont val="Calibri"/>
        <family val="2"/>
      </rPr>
      <t>3</t>
    </r>
  </si>
  <si>
    <r>
      <rPr>
        <vertAlign val="superscript"/>
        <sz val="11"/>
        <color theme="1"/>
        <rFont val="Calibri"/>
        <family val="2"/>
        <scheme val="minor"/>
      </rPr>
      <t>1</t>
    </r>
    <r>
      <rPr>
        <sz val="11"/>
        <color theme="1"/>
        <rFont val="Calibri"/>
        <family val="2"/>
        <scheme val="minor"/>
      </rPr>
      <t xml:space="preserve"> Ne pas indiquer les centimes
</t>
    </r>
    <r>
      <rPr>
        <vertAlign val="superscript"/>
        <sz val="11"/>
        <color theme="1"/>
        <rFont val="Calibri"/>
        <family val="2"/>
        <scheme val="minor"/>
      </rPr>
      <t>2</t>
    </r>
    <r>
      <rPr>
        <sz val="11"/>
        <color theme="1"/>
        <rFont val="Calibri"/>
        <family val="2"/>
        <scheme val="minor"/>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t>
    </r>
    <r>
      <rPr>
        <vertAlign val="superscript"/>
        <sz val="11"/>
        <color theme="1"/>
        <rFont val="Calibri"/>
        <family val="2"/>
        <scheme val="minor"/>
      </rPr>
      <t>3</t>
    </r>
    <r>
      <rPr>
        <sz val="11"/>
        <color theme="1"/>
        <rFont val="Calibri"/>
        <family val="2"/>
        <scheme val="minor"/>
      </rPr>
      <t xml:space="preserve"> Catégories d'établissements publics de coopération intercommunale (EPCI) à fiscalité propre : communauté de communes ;
</t>
    </r>
  </si>
  <si>
    <t>Date :</t>
  </si>
  <si>
    <t>Signature + cachet :</t>
  </si>
  <si>
    <t>dont cotisation, dons manuels ou legs</t>
  </si>
  <si>
    <t>NOM - Prénom</t>
  </si>
  <si>
    <t>Fonction</t>
  </si>
  <si>
    <t>Type de contrat</t>
  </si>
  <si>
    <t>Salaire brut</t>
  </si>
  <si>
    <t>Total salaire chargé</t>
  </si>
  <si>
    <t>PERSONNEL PERMANENT DE LA SIAE</t>
  </si>
  <si>
    <t>Nom de la SIAE :</t>
  </si>
  <si>
    <t>OBJECTIFS DE RESULTATS</t>
  </si>
  <si>
    <t>Nom de la Structure :</t>
  </si>
  <si>
    <t>Type de SIAE (ACI, AI, EI, ETTI) :</t>
  </si>
  <si>
    <r>
      <t xml:space="preserve">MONTANTS </t>
    </r>
    <r>
      <rPr>
        <b/>
        <vertAlign val="superscript"/>
        <sz val="10"/>
        <rFont val="Calibri"/>
        <family val="2"/>
      </rPr>
      <t>1</t>
    </r>
  </si>
  <si>
    <r>
      <t>Dont Postes BRSA</t>
    </r>
    <r>
      <rPr>
        <b/>
        <i/>
        <vertAlign val="superscript"/>
        <sz val="10"/>
        <rFont val="Calibri"/>
        <family val="2"/>
      </rPr>
      <t>1</t>
    </r>
  </si>
  <si>
    <t>Dont participation Etat</t>
  </si>
  <si>
    <t xml:space="preserve">Date </t>
  </si>
  <si>
    <t>Signature, qualité du signataire et tampon de la SIAE</t>
  </si>
  <si>
    <t>Objectifs 2023</t>
  </si>
  <si>
    <t>Objectifs 2024</t>
  </si>
  <si>
    <r>
      <t>Nombre de postes insertion demandés</t>
    </r>
    <r>
      <rPr>
        <b/>
        <sz val="8"/>
        <rFont val="Calibri"/>
        <family val="2"/>
      </rPr>
      <t xml:space="preserve"> </t>
    </r>
  </si>
  <si>
    <t>Pénitentiaire</t>
  </si>
  <si>
    <t>Prévsion de mise en place du contrat (OUI / NON)</t>
  </si>
  <si>
    <t>Si OUI, prévision du nombre d'ETP</t>
  </si>
  <si>
    <t>ETP Socle AI=</t>
  </si>
  <si>
    <t>ETP Socle ETTI =</t>
  </si>
  <si>
    <r>
      <t>ETP Socles</t>
    </r>
    <r>
      <rPr>
        <b/>
        <vertAlign val="superscript"/>
        <sz val="11"/>
        <color theme="1"/>
        <rFont val="Calibri"/>
        <family val="2"/>
        <scheme val="minor"/>
      </rPr>
      <t>2</t>
    </r>
  </si>
  <si>
    <t>Nombre de postes demandé en ETP annuel</t>
  </si>
  <si>
    <t>Nombre de mois RSA</t>
  </si>
  <si>
    <t>Année N</t>
  </si>
  <si>
    <t>ETP</t>
  </si>
  <si>
    <t xml:space="preserve">Part ETP / Action </t>
  </si>
  <si>
    <t>Année N-1 Structure</t>
  </si>
  <si>
    <t>N</t>
  </si>
  <si>
    <t>N+1</t>
  </si>
  <si>
    <t>N+2</t>
  </si>
  <si>
    <t xml:space="preserve">Nombre prévisionnel de salariés en insertion </t>
  </si>
  <si>
    <t xml:space="preserve">Nombre prévisionnel d'heures d'insertion </t>
  </si>
  <si>
    <t>Nombre prévisionnel d'heures de MAD</t>
  </si>
  <si>
    <r>
      <rPr>
        <vertAlign val="superscript"/>
        <sz val="11"/>
        <color theme="1"/>
        <rFont val="Calibri"/>
        <family val="2"/>
        <scheme val="minor"/>
      </rPr>
      <t>1</t>
    </r>
    <r>
      <rPr>
        <sz val="11"/>
        <color theme="1"/>
        <rFont val="Calibri"/>
        <family val="2"/>
        <scheme val="minor"/>
      </rPr>
      <t xml:space="preserve"> Ne pas indiquer les centimes
</t>
    </r>
    <r>
      <rPr>
        <vertAlign val="superscript"/>
        <sz val="11"/>
        <color theme="1"/>
        <rFont val="Calibri"/>
        <family val="2"/>
        <scheme val="minor"/>
      </rPr>
      <t>2</t>
    </r>
    <r>
      <rPr>
        <sz val="11"/>
        <color theme="1"/>
        <rFont val="Calibri"/>
        <family val="2"/>
        <scheme val="minor"/>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t>
    </r>
    <r>
      <rPr>
        <vertAlign val="superscript"/>
        <sz val="11"/>
        <color theme="1"/>
        <rFont val="Calibri"/>
        <family val="2"/>
        <scheme val="minor"/>
      </rPr>
      <t>3</t>
    </r>
    <r>
      <rPr>
        <sz val="11"/>
        <color theme="1"/>
        <rFont val="Calibri"/>
        <family val="2"/>
        <scheme val="minor"/>
      </rPr>
      <t xml:space="preserve"> Catégories d'établissements publics de coopération intercommunale (EPCI) à fiscalité propre : communauté de communes ;
</t>
    </r>
    <r>
      <rPr>
        <vertAlign val="superscript"/>
        <sz val="11"/>
        <color theme="1"/>
        <rFont val="Calibri"/>
        <family val="2"/>
        <scheme val="minor"/>
      </rPr>
      <t>4</t>
    </r>
    <r>
      <rPr>
        <sz val="11"/>
        <color theme="1"/>
        <rFont val="Calibri"/>
        <family val="2"/>
        <scheme val="minor"/>
      </rPr>
      <t xml:space="preserve"> Pour les ACI, une demande de dérogation doit être transmise obligatoirement aux financeurs respectifs sur papier libre à l’entête de la SIAE si le CA est supérieur à 30 %, conformément à l’article D5132-34 du Code du travail</t>
    </r>
  </si>
  <si>
    <r>
      <t xml:space="preserve">Calcul automatique Pourcentage </t>
    </r>
    <r>
      <rPr>
        <i/>
        <vertAlign val="superscript"/>
        <sz val="11"/>
        <color theme="1"/>
        <rFont val="Calibri"/>
        <family val="2"/>
        <scheme val="minor"/>
      </rPr>
      <t>4</t>
    </r>
    <r>
      <rPr>
        <i/>
        <sz val="11"/>
        <color theme="1"/>
        <rFont val="Calibri"/>
        <family val="2"/>
        <scheme val="minor"/>
      </rPr>
      <t>:</t>
    </r>
  </si>
  <si>
    <r>
      <rPr>
        <vertAlign val="superscript"/>
        <sz val="11"/>
        <color theme="1"/>
        <rFont val="Calibri"/>
        <family val="2"/>
        <scheme val="minor"/>
      </rPr>
      <t>1</t>
    </r>
    <r>
      <rPr>
        <sz val="11"/>
        <color theme="1"/>
        <rFont val="Calibri"/>
        <family val="2"/>
        <scheme val="minor"/>
      </rPr>
      <t xml:space="preserve"> Ne pas indiquer les centimes
</t>
    </r>
    <r>
      <rPr>
        <vertAlign val="superscript"/>
        <sz val="11"/>
        <color theme="1"/>
        <rFont val="Calibri"/>
        <family val="2"/>
        <scheme val="minor"/>
      </rPr>
      <t>2</t>
    </r>
    <r>
      <rPr>
        <sz val="11"/>
        <color theme="1"/>
        <rFont val="Calibri"/>
        <family val="2"/>
        <scheme val="minor"/>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t>
    </r>
    <r>
      <rPr>
        <vertAlign val="superscript"/>
        <sz val="11"/>
        <color theme="1"/>
        <rFont val="Calibri"/>
        <family val="2"/>
        <scheme val="minor"/>
      </rPr>
      <t>3</t>
    </r>
    <r>
      <rPr>
        <sz val="11"/>
        <color theme="1"/>
        <rFont val="Calibri"/>
        <family val="2"/>
        <scheme val="minor"/>
      </rPr>
      <t xml:space="preserve"> Catégories d'établissements publics de coopération intercommunale (EPCI) à fiscalité propre : communauté de communes ;
</t>
    </r>
    <r>
      <rPr>
        <vertAlign val="superscript"/>
        <sz val="11"/>
        <color theme="1"/>
        <rFont val="Calibri"/>
        <family val="2"/>
        <scheme val="minor"/>
      </rPr>
      <t/>
    </r>
  </si>
  <si>
    <t>BUGDET REALISE 2022 DE LA STRUCTURE</t>
  </si>
  <si>
    <t>Gestion Administration</t>
  </si>
  <si>
    <t>Autre Personnel Technique HORS encadrement salariés en insertion (coordinateur, chef d'équipe)</t>
  </si>
  <si>
    <t>Autres salariés permanents</t>
  </si>
  <si>
    <t xml:space="preserve">Accompagnement social professionnel et formation </t>
  </si>
  <si>
    <t>Encadrement Technique</t>
  </si>
  <si>
    <t xml:space="preserve">Année N-1 Action </t>
  </si>
  <si>
    <t>Il est demandé de détailler ici tous les moyens humains qui participent à l’activité pour laquelle l’organisme sollicite son conventionnement au titre de l’IAE (EI, ETTI, AI-ACI). En cas d’activités multiples (IAE / Autres), l’organisme doit identifier les seuls salariés permanents qui interviennent dans les activités conventionnées au titre de l’EI, l’ETTI, l’ACI ou l’AI. Lorsqu’une structure sollicite plusieurs conventionnements au titre de l’IAE (EI et ACI par exemple), elle remplit plusieurs dossiers uniques différents. Dans chacun d’eux, les effectifs permanents sont ceux qui se rattachent au conventionnement demandé (EI ou ACI dans l’exemple cité).</t>
  </si>
  <si>
    <t>Années</t>
  </si>
  <si>
    <t>Année N+1</t>
  </si>
  <si>
    <t>Année N+2</t>
  </si>
  <si>
    <t>Objectifs 2025</t>
  </si>
  <si>
    <t>Montant RSA au 01/07/2022</t>
  </si>
  <si>
    <t xml:space="preserve">Nombre prévisionnel de travailleurs indépendants </t>
  </si>
  <si>
    <t>Nombre prévisionnel d'heures d'insertion en N</t>
  </si>
  <si>
    <r>
      <t>ETP Socle</t>
    </r>
    <r>
      <rPr>
        <b/>
        <vertAlign val="superscript"/>
        <sz val="10"/>
        <rFont val="Calibri"/>
        <family val="2"/>
      </rPr>
      <t>1</t>
    </r>
  </si>
  <si>
    <t>EITI</t>
  </si>
  <si>
    <t>ETP Socle EITI</t>
  </si>
  <si>
    <r>
      <rPr>
        <i/>
        <vertAlign val="superscript"/>
        <sz val="9"/>
        <rFont val="Arial"/>
        <family val="2"/>
      </rPr>
      <t>1</t>
    </r>
    <r>
      <rPr>
        <i/>
        <sz val="9"/>
        <rFont val="Arial"/>
        <family val="2"/>
      </rPr>
      <t xml:space="preserve"> le montant socle à partir de mai 2022 pour 1 ETP EITI : 6 001 € (1505 heures travaillées) Ce montant tient compte de l’évolution du SMIC, il est réévalué automatiquement.
</t>
    </r>
    <r>
      <rPr>
        <i/>
        <vertAlign val="superscript"/>
        <sz val="9"/>
        <color theme="1"/>
        <rFont val="Arial"/>
        <family val="2"/>
      </rPr>
      <t/>
    </r>
  </si>
  <si>
    <t>Année N +1</t>
  </si>
  <si>
    <t>Année N +2</t>
  </si>
  <si>
    <t>DEMANDE D'AIDE AU POSTE ACI
ANNEE 2023</t>
  </si>
  <si>
    <r>
      <t xml:space="preserve">ETP CDI Inclusion </t>
    </r>
    <r>
      <rPr>
        <vertAlign val="superscript"/>
        <sz val="11"/>
        <color theme="1"/>
        <rFont val="Calibri"/>
        <family val="2"/>
        <scheme val="minor"/>
      </rPr>
      <t>3</t>
    </r>
  </si>
  <si>
    <r>
      <t>ETP Pénitentiaire</t>
    </r>
    <r>
      <rPr>
        <vertAlign val="superscript"/>
        <sz val="11"/>
        <color theme="1"/>
        <rFont val="Calibri"/>
        <family val="2"/>
        <scheme val="minor"/>
      </rPr>
      <t xml:space="preserve"> 2</t>
    </r>
  </si>
  <si>
    <t>Total ETP socle + inclusion</t>
  </si>
  <si>
    <r>
      <t>Montant unitaire</t>
    </r>
    <r>
      <rPr>
        <b/>
        <i/>
        <vertAlign val="superscript"/>
        <sz val="11"/>
        <rFont val="Calibri"/>
        <family val="2"/>
      </rPr>
      <t>4</t>
    </r>
  </si>
  <si>
    <r>
      <t>Contrats Passerelle</t>
    </r>
    <r>
      <rPr>
        <b/>
        <vertAlign val="superscript"/>
        <sz val="11"/>
        <color theme="1"/>
        <rFont val="Arial"/>
        <family val="2"/>
      </rPr>
      <t>5</t>
    </r>
  </si>
  <si>
    <t>Aide au poste ACI et ACI Pénitentiaire</t>
  </si>
  <si>
    <t xml:space="preserve">ETP CDI Inclusion </t>
  </si>
  <si>
    <t xml:space="preserve">Nombre de postes insertion demandés en ETP socle </t>
  </si>
  <si>
    <t>DEMANDE D'AIDE AU POSTE AI / ETTI
ANNEES N/N+1/N+2</t>
  </si>
  <si>
    <t>DEMANDE D'AIDE AU POSTE EI
ANNEES N/N+1/N+2</t>
  </si>
  <si>
    <r>
      <t xml:space="preserve">DEMANDE D'AIDE AU POSTE EITI
</t>
    </r>
    <r>
      <rPr>
        <b/>
        <sz val="14"/>
        <rFont val="Calibri"/>
        <family val="2"/>
        <scheme val="minor"/>
      </rPr>
      <t>ANNEES N/N+1/N+2</t>
    </r>
  </si>
  <si>
    <t>BUGDET PREVISIONNEL DE LA STRUCTURE
ANNEES N/N+1/N+2</t>
  </si>
  <si>
    <t>BUGDET PREVISIONNEL DE L'ACTION
ANNEES N/N+1/N+2</t>
  </si>
  <si>
    <t>Année 2023</t>
  </si>
  <si>
    <r>
      <t xml:space="preserve">Calcul automatique Pourcentage </t>
    </r>
    <r>
      <rPr>
        <i/>
        <sz val="11"/>
        <color theme="1"/>
        <rFont val="Calibri"/>
        <family val="2"/>
        <scheme val="minor"/>
      </rPr>
      <t>:</t>
    </r>
  </si>
  <si>
    <r>
      <rPr>
        <i/>
        <vertAlign val="superscript"/>
        <sz val="9"/>
        <color theme="1"/>
        <rFont val="Arial"/>
        <family val="2"/>
      </rPr>
      <t>1</t>
    </r>
    <r>
      <rPr>
        <i/>
        <sz val="9"/>
        <color theme="1"/>
        <rFont val="Arial"/>
        <family val="2"/>
      </rPr>
      <t xml:space="preserve"> La situation est vérifiée avant délivrance du PASS IAE. 
</t>
    </r>
    <r>
      <rPr>
        <i/>
        <vertAlign val="superscript"/>
        <sz val="9"/>
        <color theme="1"/>
        <rFont val="Arial"/>
        <family val="2"/>
      </rPr>
      <t>2</t>
    </r>
    <r>
      <rPr>
        <i/>
        <sz val="9"/>
        <color theme="1"/>
        <rFont val="Arial"/>
        <family val="2"/>
      </rPr>
      <t xml:space="preserve"> La référence ETP en ACI : 1820 heures payées et un montant socle à partir d'août 2022 (arrêté du 5 décembre 2022) de 22 289 €. Ce montant tient compte des évolutions du SMIC et est réévalué automatiquement.
3 Le montant de l'aide prévue pour un CDI inclusion est égal à 100 % du montant socle de l’aide au poste versée à la structure, pour la première année d’exécution du contrat. Il est fixé à 70 % de ce même montant socle, à partir de la seconde année d’exécution dudit contrat et ce jusqu’à la fin du contrat. 
Pour rappel, les embauches en CDI inclusion ne peuvent représenter plus de 20 % des ETP conventionnés de la SIAE, avec une dérogation pouvant aller jusqu’à 30 % avec accord du préfet, si la situation de la SIAE le justifie.
</t>
    </r>
    <r>
      <rPr>
        <i/>
        <vertAlign val="superscript"/>
        <sz val="9"/>
        <color theme="1"/>
        <rFont val="Arial"/>
        <family val="2"/>
      </rPr>
      <t>4</t>
    </r>
    <r>
      <rPr>
        <i/>
        <sz val="9"/>
        <color theme="1"/>
        <rFont val="Arial"/>
        <family val="2"/>
      </rPr>
      <t xml:space="preserve"> Montant unitaire CD : La contribution financière mensuelle du Département par personne bénéficiaire du RSA entrée dans un parcours d’insertion est égale à 88 % du montant forfaitaire du revenu de solidarité active pour une personne seule, dans la limite d’une part de la durée de conventionnement et selon les dispositions prévues par le volet n°2 de la convention annuelle d’objectifs et de moyens. 
(X personnes) x (montant du RSA pour une personne seule x 0,88) x (la durée du chantier d’insertion)
</t>
    </r>
  </si>
  <si>
    <r>
      <rPr>
        <b/>
        <i/>
        <vertAlign val="superscript"/>
        <sz val="9"/>
        <color theme="1"/>
        <rFont val="Arial"/>
        <family val="2"/>
      </rPr>
      <t>5</t>
    </r>
    <r>
      <rPr>
        <i/>
        <sz val="9"/>
        <color theme="1"/>
        <rFont val="Arial"/>
        <family val="2"/>
      </rPr>
      <t xml:space="preserve"> Pour rappel, le montant de l'aide prévue pour un </t>
    </r>
    <r>
      <rPr>
        <b/>
        <i/>
        <sz val="9"/>
        <color theme="1"/>
        <rFont val="Arial"/>
        <family val="2"/>
      </rPr>
      <t>Contrat-passerelle</t>
    </r>
    <r>
      <rPr>
        <i/>
        <sz val="9"/>
        <color theme="1"/>
        <rFont val="Arial"/>
        <family val="2"/>
      </rPr>
      <t xml:space="preserve"> est de 2 214* € pour un ETP sur 6 mois.</t>
    </r>
  </si>
  <si>
    <t>* Montant à partir d'août 2022 (arrêté du 5 décembre 2022)</t>
  </si>
  <si>
    <r>
      <rPr>
        <i/>
        <vertAlign val="superscript"/>
        <sz val="9"/>
        <color theme="1"/>
        <rFont val="Arial"/>
        <family val="2"/>
      </rPr>
      <t>1</t>
    </r>
    <r>
      <rPr>
        <i/>
        <sz val="9"/>
        <color theme="1"/>
        <rFont val="Arial"/>
        <family val="2"/>
      </rPr>
      <t xml:space="preserve"> le montant socle à partir d'août 2022 (arrêté du 5 décembre 2022) pour 1 ETP AI : 1 509 € (1607 heures travaillées) et pour 1 ETP ETTI : 4 454 € (1600 heures travaillées) Ces montants tiennent compte de l’évolution du SMIC, ils sont réévalués automatiquement.
</t>
    </r>
    <r>
      <rPr>
        <i/>
        <vertAlign val="superscript"/>
        <sz val="9"/>
        <color theme="1"/>
        <rFont val="Arial"/>
        <family val="2"/>
      </rPr>
      <t>2</t>
    </r>
    <r>
      <rPr>
        <i/>
        <sz val="9"/>
        <color theme="1"/>
        <rFont val="Arial"/>
        <family val="2"/>
      </rPr>
      <t xml:space="preserve"> Pour rappel, les embauches en CDI inclusion ne peuvent représenter plus de 20 % des ETP conventionnés de la SIAE, avec une dérogation pouvant aller jusqu’à 30 % avec accord du préfet, si la situation de la SIAE le justifie.
Le montant de l'aide prévue pour un CDI inclusion est égal à 100 % du montant socle de l’aide au poste versée à la structure, pour la première année d’exécution du contrat. Il est fixé à 70 % de ce même montant socle, à partir de la seconde année d’exécution dudit contrat et ce jusqu’à la fin du contrat. </t>
    </r>
  </si>
  <si>
    <r>
      <t>ETP socle</t>
    </r>
    <r>
      <rPr>
        <vertAlign val="superscript"/>
        <sz val="11"/>
        <color theme="1"/>
        <rFont val="Calibri"/>
        <family val="2"/>
        <scheme val="minor"/>
      </rPr>
      <t>2</t>
    </r>
    <r>
      <rPr>
        <sz val="11"/>
        <color theme="1"/>
        <rFont val="Calibri"/>
        <family val="2"/>
        <scheme val="minor"/>
      </rPr>
      <t>=</t>
    </r>
  </si>
  <si>
    <r>
      <t>ETP</t>
    </r>
    <r>
      <rPr>
        <b/>
        <vertAlign val="superscript"/>
        <sz val="10"/>
        <rFont val="Calibri"/>
        <family val="2"/>
      </rPr>
      <t>2</t>
    </r>
    <r>
      <rPr>
        <b/>
        <sz val="10"/>
        <rFont val="Calibri"/>
        <family val="2"/>
      </rPr>
      <t xml:space="preserve">  Socles</t>
    </r>
  </si>
  <si>
    <r>
      <t>ETP CDI Inclusion</t>
    </r>
    <r>
      <rPr>
        <b/>
        <vertAlign val="superscript"/>
        <sz val="10"/>
        <rFont val="Calibri"/>
        <family val="2"/>
      </rPr>
      <t>3</t>
    </r>
  </si>
  <si>
    <r>
      <t>ETP Pénitentiaire</t>
    </r>
    <r>
      <rPr>
        <vertAlign val="superscript"/>
        <sz val="10"/>
        <rFont val="Calibri"/>
        <family val="2"/>
      </rPr>
      <t>4</t>
    </r>
  </si>
  <si>
    <r>
      <rPr>
        <i/>
        <vertAlign val="superscript"/>
        <sz val="9"/>
        <color theme="1"/>
        <rFont val="Arial"/>
        <family val="2"/>
      </rPr>
      <t xml:space="preserve">1 </t>
    </r>
    <r>
      <rPr>
        <i/>
        <sz val="9"/>
        <color theme="1"/>
        <rFont val="Arial"/>
        <family val="2"/>
      </rPr>
      <t xml:space="preserve">La situation est vérifiée avant délivrance du PASS IAE. 
</t>
    </r>
    <r>
      <rPr>
        <i/>
        <vertAlign val="superscript"/>
        <sz val="9"/>
        <color theme="1"/>
        <rFont val="Arial"/>
        <family val="2"/>
      </rPr>
      <t>2</t>
    </r>
    <r>
      <rPr>
        <i/>
        <sz val="9"/>
        <color theme="1"/>
        <rFont val="Arial"/>
        <family val="2"/>
      </rPr>
      <t xml:space="preserve"> la référence ETP pour les EI : 1505 heures travaillées
</t>
    </r>
    <r>
      <rPr>
        <i/>
        <vertAlign val="superscript"/>
        <sz val="9"/>
        <color theme="1"/>
        <rFont val="Arial"/>
        <family val="2"/>
      </rPr>
      <t>3</t>
    </r>
    <r>
      <rPr>
        <i/>
        <sz val="9"/>
        <color theme="1"/>
        <rFont val="Arial"/>
        <family val="2"/>
      </rPr>
      <t xml:space="preserve">Pour rappel, les embauches en CDI inclusion ne peuvent représenter plus de 20 % des ETP conventionnés de la SIAE, avec une dérogation pouvant aller jusqu’à 30 % avec accord du préfet, si la situation de la SIAE le justifie.
Le montant de l'aide prévue pour un CDI inclusion est égal à 100 % du montant socle de l’aide au poste versée à la structure, pour la première année d’exécution du contrat. Il est fixé à 70 % de ce même montant socle, à partir de la seconde année d’exécution dudit contrat et ce jusqu’à la fin du contrat. 
</t>
    </r>
    <r>
      <rPr>
        <i/>
        <vertAlign val="superscript"/>
        <sz val="9"/>
        <color theme="1"/>
        <rFont val="Arial"/>
        <family val="2"/>
      </rPr>
      <t>4</t>
    </r>
    <r>
      <rPr>
        <i/>
        <sz val="9"/>
        <color theme="1"/>
        <rFont val="Arial"/>
        <family val="2"/>
      </rPr>
      <t xml:space="preserve"> le montant socle à partir d'août 2022 (arrêté du 5 décembre 2022) pour 1 ETP = 11 609 €. Ce montant tient compte de l’évolution du SMIC, il est réévalué automatiquement.</t>
    </r>
  </si>
  <si>
    <t>Dont heures BRSA</t>
  </si>
  <si>
    <t>EVOLUTION ETP</t>
  </si>
  <si>
    <t>Année N + 1</t>
  </si>
  <si>
    <t>Année N + 2</t>
  </si>
  <si>
    <t>Dont bénéficiaires du RSA</t>
  </si>
  <si>
    <t>Zone d'intervention (site, antenne…) / Activités</t>
  </si>
  <si>
    <t>Nb de personnes</t>
  </si>
  <si>
    <t xml:space="preserve">Nb d’heures </t>
  </si>
  <si>
    <t>Nb de poste</t>
  </si>
  <si>
    <t xml:space="preserve">Nb d’ETP </t>
  </si>
  <si>
    <t>Nb d’ETP</t>
  </si>
  <si>
    <t>Nb d’heures travaillées</t>
  </si>
  <si>
    <t>Nombre 
d'heures / semaine</t>
  </si>
  <si>
    <t>Nombre de mois exercés pour l'année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</si>
</sst>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7" formatCode="#,##0.00\ &quot;€&quot;;\-#,##0.00\ &quot;€&quot;"/>
    <numFmt numFmtId="164" formatCode="#,##0\ &quot;€&quot;"/>
    <numFmt numFmtId="165" formatCode="#,##0.00\ &quot;€&quot;"/>
  </numFmts>
  <fonts count="44" x14ac:knownFonts="1">
    <font>
      <sz val="11"/>
      <color theme="1"/>
      <name val="Calibri"/>
      <family val="2"/>
      <scheme val="minor"/>
    </font>
    <font>
      <sz val="10"/>
      <name val="Arial"/>
      <family val="2"/>
    </font>
    <font>
      <sz val="10"/>
      <name val="Calibri"/>
      <family val="2"/>
    </font>
    <font>
      <b/>
      <sz val="10"/>
      <name val="Calibri"/>
      <family val="2"/>
    </font>
    <font>
      <b/>
      <sz val="8"/>
      <name val="Calibri"/>
      <family val="2"/>
    </font>
    <font>
      <b/>
      <vertAlign val="superscript"/>
      <sz val="10"/>
      <name val="Calibri"/>
      <family val="2"/>
    </font>
    <font>
      <i/>
      <sz val="9"/>
      <color theme="1"/>
      <name val="Arial"/>
      <family val="2"/>
    </font>
    <font>
      <i/>
      <vertAlign val="superscript"/>
      <sz val="9"/>
      <color theme="1"/>
      <name val="Arial"/>
      <family val="2"/>
    </font>
    <font>
      <b/>
      <i/>
      <vertAlign val="superscript"/>
      <sz val="10"/>
      <name val="Calibri"/>
      <family val="2"/>
    </font>
    <font>
      <b/>
      <sz val="12"/>
      <name val="Times New Roman"/>
      <family val="1"/>
    </font>
    <font>
      <sz val="12"/>
      <name val="Times New Roman"/>
      <family val="1"/>
    </font>
    <font>
      <sz val="11"/>
      <name val="Times New Roman"/>
      <family val="1"/>
    </font>
    <font>
      <b/>
      <sz val="11"/>
      <name val="Times New Roman"/>
      <family val="1"/>
    </font>
    <font>
      <vertAlign val="superscript"/>
      <sz val="10"/>
      <name val="Calibri"/>
      <family val="2"/>
    </font>
    <font>
      <vertAlign val="superscript"/>
      <sz val="11"/>
      <color theme="1"/>
      <name val="Calibri"/>
      <family val="2"/>
      <scheme val="minor"/>
    </font>
    <font>
      <sz val="12"/>
      <color theme="1"/>
      <name val="Arial"/>
      <family val="2"/>
    </font>
    <font>
      <b/>
      <sz val="14"/>
      <color theme="1"/>
      <name val="Calibri"/>
      <family val="2"/>
      <scheme val="minor"/>
    </font>
    <font>
      <sz val="10"/>
      <color theme="1"/>
      <name val="Times New Roman"/>
      <family val="1"/>
    </font>
    <font>
      <b/>
      <sz val="9"/>
      <color theme="1"/>
      <name val="Arial"/>
      <family val="2"/>
    </font>
    <font>
      <b/>
      <sz val="8"/>
      <color theme="1"/>
      <name val="Arial"/>
      <family val="2"/>
    </font>
    <font>
      <sz val="10"/>
      <color theme="1"/>
      <name val="Arial"/>
      <family val="2"/>
    </font>
    <font>
      <b/>
      <sz val="10"/>
      <color theme="1"/>
      <name val="Arial"/>
      <family val="2"/>
    </font>
    <font>
      <b/>
      <sz val="11"/>
      <color theme="1"/>
      <name val="Calibri"/>
      <family val="2"/>
      <scheme val="minor"/>
    </font>
    <font>
      <b/>
      <sz val="12"/>
      <color theme="1"/>
      <name val="Calibri"/>
      <family val="2"/>
      <scheme val="minor"/>
    </font>
    <font>
      <sz val="10"/>
      <color theme="1"/>
      <name val="Calibri"/>
      <family val="2"/>
      <scheme val="minor"/>
    </font>
    <font>
      <b/>
      <sz val="12"/>
      <name val="Calibri"/>
      <family val="2"/>
    </font>
    <font>
      <b/>
      <sz val="11"/>
      <color theme="1"/>
      <name val="Arial"/>
      <family val="2"/>
    </font>
    <font>
      <b/>
      <vertAlign val="superscript"/>
      <sz val="11"/>
      <color theme="1"/>
      <name val="Arial"/>
      <family val="2"/>
    </font>
    <font>
      <b/>
      <vertAlign val="superscript"/>
      <sz val="11"/>
      <color theme="1"/>
      <name val="Calibri"/>
      <family val="2"/>
      <scheme val="minor"/>
    </font>
    <font>
      <b/>
      <i/>
      <vertAlign val="superscript"/>
      <sz val="9"/>
      <color theme="1"/>
      <name val="Arial"/>
      <family val="2"/>
    </font>
    <font>
      <b/>
      <i/>
      <sz val="9"/>
      <color theme="1"/>
      <name val="Arial"/>
      <family val="2"/>
    </font>
    <font>
      <i/>
      <sz val="11"/>
      <color theme="1"/>
      <name val="Calibri"/>
      <family val="2"/>
      <scheme val="minor"/>
    </font>
    <font>
      <i/>
      <vertAlign val="superscript"/>
      <sz val="11"/>
      <color theme="1"/>
      <name val="Calibri"/>
      <family val="2"/>
      <scheme val="minor"/>
    </font>
    <font>
      <b/>
      <sz val="14"/>
      <color theme="1"/>
      <name val="Times New Roman"/>
      <family val="1"/>
    </font>
    <font>
      <b/>
      <sz val="14"/>
      <name val="Calibri"/>
      <family val="2"/>
      <scheme val="minor"/>
    </font>
    <font>
      <i/>
      <sz val="9"/>
      <name val="Arial"/>
      <family val="2"/>
    </font>
    <font>
      <i/>
      <vertAlign val="superscript"/>
      <sz val="9"/>
      <name val="Arial"/>
      <family val="2"/>
    </font>
    <font>
      <b/>
      <sz val="11"/>
      <name val="Calibri"/>
      <family val="2"/>
    </font>
    <font>
      <b/>
      <i/>
      <vertAlign val="superscript"/>
      <sz val="11"/>
      <name val="Calibri"/>
      <family val="2"/>
    </font>
    <font>
      <b/>
      <sz val="22"/>
      <color theme="1"/>
      <name val="Calibri"/>
      <family val="2"/>
      <scheme val="minor"/>
    </font>
    <font>
      <b/>
      <sz val="10"/>
      <color theme="1"/>
      <name val="Calibri"/>
      <family val="2"/>
      <scheme val="minor"/>
    </font>
    <font>
      <sz val="11"/>
      <color rgb="FF000000"/>
      <name val="Calibri"/>
      <family val="2"/>
    </font>
    <font>
      <b/>
      <sz val="11"/>
      <color rgb="FF000000"/>
      <name val="Marianne"/>
      <family val="3"/>
    </font>
    <font>
      <sz val="11"/>
      <color rgb="FF000000"/>
      <name val="Marianne"/>
      <family val="3"/>
    </font>
  </fonts>
  <fills count="12">
    <fill>
      <patternFill patternType="none"/>
    </fill>
    <fill>
      <patternFill patternType="gray125"/>
    </fill>
    <fill>
      <patternFill patternType="solid">
        <fgColor indexed="23"/>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59999389629810485"/>
        <bgColor indexed="64"/>
      </patternFill>
    </fill>
  </fills>
  <borders count="74">
    <border>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rgb="FFFFFFFF"/>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s>
  <cellStyleXfs count="2">
    <xf numFmtId="0" fontId="0" fillId="0" borderId="0"/>
    <xf numFmtId="0" fontId="1" fillId="0" borderId="0"/>
  </cellStyleXfs>
  <cellXfs count="633">
    <xf numFmtId="0" fontId="0" fillId="0" borderId="0" xfId="0"/>
    <xf numFmtId="2" fontId="2" fillId="0" borderId="1" xfId="1" applyNumberFormat="1" applyFont="1" applyBorder="1" applyAlignment="1">
      <alignment horizontal="center" vertical="center"/>
    </xf>
    <xf numFmtId="2"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2" fontId="2" fillId="0" borderId="12" xfId="0" applyNumberFormat="1" applyFont="1" applyBorder="1" applyAlignment="1">
      <alignment horizontal="center" vertical="center"/>
    </xf>
    <xf numFmtId="165" fontId="2" fillId="0" borderId="12"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xf numFmtId="0" fontId="2" fillId="0" borderId="0" xfId="0" applyFont="1" applyAlignment="1">
      <alignment vertical="center"/>
    </xf>
    <xf numFmtId="0" fontId="11" fillId="0" borderId="6" xfId="0" applyFont="1" applyBorder="1" applyAlignment="1">
      <alignment wrapText="1"/>
    </xf>
    <xf numFmtId="0" fontId="12" fillId="0" borderId="4" xfId="0" applyFont="1" applyBorder="1" applyAlignment="1">
      <alignment wrapText="1"/>
    </xf>
    <xf numFmtId="0" fontId="11" fillId="0" borderId="15" xfId="0" applyFont="1" applyBorder="1" applyAlignment="1">
      <alignment wrapText="1"/>
    </xf>
    <xf numFmtId="0" fontId="12" fillId="0" borderId="4" xfId="0" applyFont="1" applyBorder="1" applyAlignment="1">
      <alignment horizontal="left" wrapText="1"/>
    </xf>
    <xf numFmtId="0" fontId="11" fillId="0" borderId="4" xfId="0" applyFont="1" applyBorder="1" applyAlignment="1">
      <alignment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wrapText="1"/>
    </xf>
    <xf numFmtId="9" fontId="12" fillId="2" borderId="10" xfId="0" applyNumberFormat="1" applyFont="1" applyFill="1" applyBorder="1" applyAlignment="1">
      <alignment horizontal="center" vertical="center" wrapText="1"/>
    </xf>
    <xf numFmtId="0" fontId="12" fillId="0" borderId="4" xfId="0" applyFont="1" applyBorder="1" applyAlignment="1">
      <alignment vertical="center" wrapText="1"/>
    </xf>
    <xf numFmtId="0" fontId="12" fillId="2" borderId="10" xfId="0" applyFont="1" applyFill="1" applyBorder="1" applyAlignment="1">
      <alignment horizontal="center" vertical="center" wrapText="1"/>
    </xf>
    <xf numFmtId="0" fontId="2" fillId="0" borderId="23" xfId="0" applyFont="1" applyBorder="1" applyAlignment="1">
      <alignment vertical="center"/>
    </xf>
    <xf numFmtId="0" fontId="2" fillId="0" borderId="13" xfId="0" applyFont="1" applyBorder="1" applyAlignment="1">
      <alignment vertical="center" wrapText="1"/>
    </xf>
    <xf numFmtId="0" fontId="3" fillId="4" borderId="0" xfId="0" applyFont="1" applyFill="1" applyBorder="1" applyAlignment="1">
      <alignment vertical="center"/>
    </xf>
    <xf numFmtId="0" fontId="2" fillId="0" borderId="13" xfId="0" applyFont="1" applyBorder="1" applyAlignment="1">
      <alignment vertical="center"/>
    </xf>
    <xf numFmtId="0" fontId="0" fillId="0" borderId="0" xfId="0" applyAlignment="1">
      <alignment vertical="center"/>
    </xf>
    <xf numFmtId="0" fontId="2" fillId="0" borderId="9" xfId="0" applyFont="1" applyBorder="1" applyAlignment="1">
      <alignment vertical="center" wrapText="1"/>
    </xf>
    <xf numFmtId="0" fontId="2" fillId="0" borderId="23" xfId="0" applyFont="1" applyBorder="1" applyAlignment="1">
      <alignment vertical="center" wrapText="1"/>
    </xf>
    <xf numFmtId="0" fontId="2" fillId="0" borderId="6" xfId="0" applyFont="1" applyBorder="1" applyAlignment="1">
      <alignment vertical="center"/>
    </xf>
    <xf numFmtId="0" fontId="3" fillId="4" borderId="4" xfId="0" applyFont="1" applyFill="1" applyBorder="1" applyAlignment="1">
      <alignment vertical="center"/>
    </xf>
    <xf numFmtId="0" fontId="3" fillId="4" borderId="23" xfId="0" applyFont="1" applyFill="1" applyBorder="1" applyAlignment="1">
      <alignment vertical="center"/>
    </xf>
    <xf numFmtId="0" fontId="3" fillId="0" borderId="9" xfId="0" applyFont="1" applyBorder="1" applyAlignment="1">
      <alignment vertical="center" wrapText="1"/>
    </xf>
    <xf numFmtId="0" fontId="3" fillId="0" borderId="23" xfId="0" applyFont="1" applyBorder="1" applyAlignment="1">
      <alignment vertical="center" wrapText="1"/>
    </xf>
    <xf numFmtId="0" fontId="2" fillId="0" borderId="4" xfId="0" applyFont="1" applyBorder="1" applyAlignment="1">
      <alignment vertical="center"/>
    </xf>
    <xf numFmtId="0" fontId="3" fillId="0" borderId="0" xfId="0" applyFont="1" applyFill="1" applyBorder="1" applyAlignment="1">
      <alignment vertical="center"/>
    </xf>
    <xf numFmtId="0" fontId="3" fillId="4" borderId="20" xfId="0" applyFont="1" applyFill="1" applyBorder="1" applyAlignment="1">
      <alignment horizontal="left" vertical="center"/>
    </xf>
    <xf numFmtId="0" fontId="3" fillId="4" borderId="20" xfId="0" applyFont="1" applyFill="1" applyBorder="1" applyAlignment="1">
      <alignment vertical="center"/>
    </xf>
    <xf numFmtId="0" fontId="2" fillId="0" borderId="24" xfId="0" applyFont="1" applyBorder="1" applyAlignment="1">
      <alignment vertical="center" wrapText="1"/>
    </xf>
    <xf numFmtId="0" fontId="2" fillId="0" borderId="0"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horizontal="center" vertical="center"/>
    </xf>
    <xf numFmtId="0" fontId="2" fillId="0" borderId="15" xfId="0" applyFont="1" applyBorder="1" applyAlignment="1">
      <alignment vertical="center"/>
    </xf>
    <xf numFmtId="0" fontId="2" fillId="0" borderId="24" xfId="0" applyFont="1" applyBorder="1" applyAlignment="1">
      <alignment vertical="center"/>
    </xf>
    <xf numFmtId="0" fontId="2" fillId="0" borderId="3" xfId="0" applyFont="1" applyBorder="1" applyAlignment="1">
      <alignment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0" fontId="2" fillId="0" borderId="16" xfId="0" applyFont="1" applyBorder="1" applyAlignment="1">
      <alignment vertical="center"/>
    </xf>
    <xf numFmtId="0" fontId="3" fillId="0" borderId="23" xfId="0" applyFont="1" applyBorder="1" applyAlignment="1">
      <alignment horizontal="left" vertical="center"/>
    </xf>
    <xf numFmtId="0" fontId="15" fillId="0" borderId="0" xfId="0" applyFont="1" applyAlignment="1">
      <alignment vertical="top"/>
    </xf>
    <xf numFmtId="0" fontId="0" fillId="0" borderId="0" xfId="0" applyAlignment="1">
      <alignment vertical="top"/>
    </xf>
    <xf numFmtId="0" fontId="16" fillId="0" borderId="3" xfId="0" applyFont="1" applyBorder="1" applyAlignment="1">
      <alignmen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6" fillId="0" borderId="0" xfId="0" applyFont="1" applyBorder="1" applyAlignment="1">
      <alignment vertical="center" wrapText="1"/>
    </xf>
    <xf numFmtId="0" fontId="0" fillId="0" borderId="0" xfId="0" applyBorder="1"/>
    <xf numFmtId="0" fontId="22" fillId="0" borderId="0" xfId="0" applyFont="1"/>
    <xf numFmtId="7" fontId="2" fillId="0" borderId="22" xfId="0" applyNumberFormat="1" applyFont="1" applyBorder="1" applyAlignment="1">
      <alignment vertical="center" wrapText="1"/>
    </xf>
    <xf numFmtId="0" fontId="0" fillId="0" borderId="0" xfId="0" applyAlignment="1">
      <alignment wrapText="1"/>
    </xf>
    <xf numFmtId="0" fontId="2" fillId="0" borderId="25" xfId="0" applyFont="1" applyBorder="1" applyAlignment="1">
      <alignment horizontal="center"/>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3" fillId="0" borderId="23" xfId="0" applyFont="1" applyBorder="1" applyAlignment="1">
      <alignment horizontal="center" vertical="center" wrapText="1"/>
    </xf>
    <xf numFmtId="165" fontId="2" fillId="0" borderId="26" xfId="0" applyNumberFormat="1" applyFont="1" applyBorder="1" applyAlignment="1">
      <alignment horizontal="center" vertical="center"/>
    </xf>
    <xf numFmtId="0" fontId="3" fillId="0" borderId="3" xfId="0" applyFont="1" applyBorder="1" applyAlignment="1">
      <alignment vertical="center"/>
    </xf>
    <xf numFmtId="0" fontId="2" fillId="2" borderId="3" xfId="0" applyFont="1" applyFill="1" applyBorder="1" applyAlignment="1">
      <alignment vertical="center"/>
    </xf>
    <xf numFmtId="165" fontId="22" fillId="0" borderId="3" xfId="0" applyNumberFormat="1" applyFont="1"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5" borderId="0" xfId="0" applyFill="1" applyAlignment="1">
      <alignment horizontal="center"/>
    </xf>
    <xf numFmtId="0" fontId="0" fillId="5" borderId="22" xfId="0" applyFill="1" applyBorder="1" applyAlignment="1">
      <alignment vertical="center"/>
    </xf>
    <xf numFmtId="0" fontId="0" fillId="0" borderId="0" xfId="0" applyFill="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3" fillId="0" borderId="4" xfId="1" applyFont="1" applyBorder="1" applyAlignment="1">
      <alignment horizontal="center" vertical="center"/>
    </xf>
    <xf numFmtId="0" fontId="3" fillId="0" borderId="4" xfId="1" applyFont="1" applyBorder="1" applyAlignment="1">
      <alignment horizontal="center" vertical="center" wrapText="1"/>
    </xf>
    <xf numFmtId="6" fontId="0" fillId="0" borderId="0" xfId="0" applyNumberFormat="1" applyAlignment="1">
      <alignment horizontal="left"/>
    </xf>
    <xf numFmtId="2" fontId="2" fillId="6" borderId="1" xfId="1" applyNumberFormat="1" applyFont="1" applyFill="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26" fillId="0" borderId="0" xfId="0" applyFont="1" applyBorder="1" applyAlignment="1">
      <alignment horizontal="left" vertical="center"/>
    </xf>
    <xf numFmtId="0" fontId="18" fillId="0" borderId="0" xfId="0" applyFont="1" applyBorder="1" applyAlignment="1">
      <alignment horizontal="center" vertical="center"/>
    </xf>
    <xf numFmtId="0" fontId="6" fillId="0" borderId="0" xfId="0" applyFont="1" applyAlignment="1">
      <alignment vertical="center"/>
    </xf>
    <xf numFmtId="0" fontId="26" fillId="0" borderId="32" xfId="0" applyFont="1" applyBorder="1" applyAlignment="1">
      <alignment horizontal="left" vertical="center"/>
    </xf>
    <xf numFmtId="0" fontId="18" fillId="0" borderId="10" xfId="0" applyFont="1" applyBorder="1" applyAlignment="1">
      <alignment horizontal="left" vertical="center"/>
    </xf>
    <xf numFmtId="0" fontId="2" fillId="0" borderId="0" xfId="0" applyFont="1" applyBorder="1"/>
    <xf numFmtId="0" fontId="3" fillId="0" borderId="0" xfId="0" applyFont="1" applyBorder="1" applyAlignment="1">
      <alignment horizontal="center" vertical="center"/>
    </xf>
    <xf numFmtId="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6" fontId="0" fillId="0" borderId="0" xfId="0" applyNumberFormat="1" applyAlignment="1">
      <alignment horizontal="left" vertical="center"/>
    </xf>
    <xf numFmtId="0" fontId="18"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 fillId="6" borderId="18" xfId="0" applyFont="1" applyFill="1" applyBorder="1" applyAlignment="1">
      <alignment horizontal="center" vertical="center" wrapText="1"/>
    </xf>
    <xf numFmtId="2" fontId="2" fillId="6" borderId="8" xfId="0" applyNumberFormat="1" applyFont="1" applyFill="1" applyBorder="1" applyAlignment="1">
      <alignment horizontal="center" vertical="center"/>
    </xf>
    <xf numFmtId="0" fontId="22" fillId="0" borderId="10" xfId="0" applyFont="1" applyBorder="1" applyAlignment="1">
      <alignment horizontal="center" vertical="center" wrapText="1"/>
    </xf>
    <xf numFmtId="3" fontId="2" fillId="0" borderId="8" xfId="0" applyNumberFormat="1"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2" fillId="0" borderId="22" xfId="0" applyFont="1" applyBorder="1" applyAlignment="1">
      <alignment vertical="center"/>
    </xf>
    <xf numFmtId="0" fontId="3" fillId="4" borderId="22" xfId="0" applyFont="1" applyFill="1" applyBorder="1" applyAlignment="1">
      <alignment vertical="center"/>
    </xf>
    <xf numFmtId="0" fontId="2" fillId="7" borderId="22" xfId="0" applyFont="1" applyFill="1" applyBorder="1" applyAlignment="1">
      <alignment vertical="center"/>
    </xf>
    <xf numFmtId="0" fontId="3" fillId="0" borderId="22" xfId="0" applyFont="1" applyFill="1" applyBorder="1" applyAlignment="1">
      <alignment vertical="center"/>
    </xf>
    <xf numFmtId="0" fontId="16" fillId="0" borderId="5" xfId="0" applyFont="1" applyBorder="1" applyAlignment="1">
      <alignment vertical="center"/>
    </xf>
    <xf numFmtId="0" fontId="2" fillId="0" borderId="22" xfId="0" applyFont="1" applyBorder="1" applyAlignment="1">
      <alignment horizontal="center" vertical="center"/>
    </xf>
    <xf numFmtId="0" fontId="3" fillId="4" borderId="33" xfId="0" applyFont="1" applyFill="1" applyBorder="1" applyAlignment="1">
      <alignment vertical="center"/>
    </xf>
    <xf numFmtId="0" fontId="3" fillId="0" borderId="35" xfId="0" applyFont="1" applyBorder="1" applyAlignment="1">
      <alignment horizontal="center"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33" xfId="0" applyFont="1" applyBorder="1" applyAlignment="1">
      <alignment horizontal="center" vertical="center"/>
    </xf>
    <xf numFmtId="0" fontId="3" fillId="4" borderId="34" xfId="0" applyFont="1" applyFill="1" applyBorder="1" applyAlignment="1">
      <alignment vertical="center"/>
    </xf>
    <xf numFmtId="0" fontId="3" fillId="4" borderId="35" xfId="0" applyFont="1" applyFill="1" applyBorder="1" applyAlignment="1">
      <alignment vertical="center"/>
    </xf>
    <xf numFmtId="0" fontId="3" fillId="4" borderId="37" xfId="0" applyFont="1" applyFill="1" applyBorder="1" applyAlignment="1">
      <alignment vertical="center"/>
    </xf>
    <xf numFmtId="0" fontId="2" fillId="0" borderId="22" xfId="0" applyFont="1" applyBorder="1" applyAlignment="1">
      <alignment horizontal="right" vertical="center"/>
    </xf>
    <xf numFmtId="0" fontId="0" fillId="0" borderId="7" xfId="0" applyBorder="1"/>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3" fillId="4" borderId="42" xfId="0" applyFont="1" applyFill="1" applyBorder="1" applyAlignment="1">
      <alignment vertical="center"/>
    </xf>
    <xf numFmtId="0" fontId="3" fillId="4" borderId="43" xfId="0" applyFont="1" applyFill="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3" fillId="0" borderId="43" xfId="0" applyFont="1" applyFill="1" applyBorder="1" applyAlignment="1">
      <alignment vertical="center"/>
    </xf>
    <xf numFmtId="0" fontId="2" fillId="0" borderId="42" xfId="0" applyFont="1" applyBorder="1" applyAlignment="1">
      <alignment vertical="center" wrapText="1"/>
    </xf>
    <xf numFmtId="0" fontId="3" fillId="0" borderId="42" xfId="0" applyFont="1" applyBorder="1" applyAlignment="1">
      <alignment vertical="center" wrapText="1"/>
    </xf>
    <xf numFmtId="0" fontId="2" fillId="0" borderId="43" xfId="0" applyFont="1" applyBorder="1" applyAlignment="1">
      <alignment horizontal="center" vertical="center"/>
    </xf>
    <xf numFmtId="0" fontId="2" fillId="0" borderId="29"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7" borderId="35" xfId="0" applyFont="1" applyFill="1" applyBorder="1" applyAlignment="1">
      <alignment vertical="center"/>
    </xf>
    <xf numFmtId="0" fontId="2" fillId="0" borderId="47" xfId="0" applyFont="1" applyBorder="1" applyAlignment="1">
      <alignment vertical="center"/>
    </xf>
    <xf numFmtId="0" fontId="3" fillId="0" borderId="33" xfId="0" applyFont="1" applyFill="1" applyBorder="1" applyAlignment="1">
      <alignment vertical="center"/>
    </xf>
    <xf numFmtId="0" fontId="3" fillId="0" borderId="41" xfId="0" applyFont="1" applyFill="1" applyBorder="1" applyAlignment="1">
      <alignment vertical="center"/>
    </xf>
    <xf numFmtId="0" fontId="2" fillId="0" borderId="45" xfId="0" applyFont="1" applyBorder="1" applyAlignment="1">
      <alignment vertical="center" wrapText="1"/>
    </xf>
    <xf numFmtId="0" fontId="2" fillId="7" borderId="37" xfId="0" applyFont="1" applyFill="1" applyBorder="1" applyAlignment="1">
      <alignment vertical="center"/>
    </xf>
    <xf numFmtId="0" fontId="2" fillId="0" borderId="22" xfId="0" applyFont="1" applyFill="1" applyBorder="1" applyAlignment="1">
      <alignment vertical="center"/>
    </xf>
    <xf numFmtId="0" fontId="2" fillId="0" borderId="43" xfId="0" applyFont="1" applyFill="1" applyBorder="1" applyAlignment="1">
      <alignment vertical="center"/>
    </xf>
    <xf numFmtId="0" fontId="3" fillId="0" borderId="35" xfId="0" applyFont="1" applyBorder="1" applyAlignment="1">
      <alignment horizontal="right" vertical="center"/>
    </xf>
    <xf numFmtId="0" fontId="3" fillId="0" borderId="37" xfId="0" applyFont="1" applyBorder="1" applyAlignment="1">
      <alignment horizontal="right" vertical="center"/>
    </xf>
    <xf numFmtId="0" fontId="3" fillId="0" borderId="47" xfId="0" applyFont="1" applyFill="1" applyBorder="1" applyAlignment="1">
      <alignment vertical="center"/>
    </xf>
    <xf numFmtId="0" fontId="2" fillId="0" borderId="41" xfId="0" applyFont="1" applyBorder="1" applyAlignment="1">
      <alignment vertical="center"/>
    </xf>
    <xf numFmtId="0" fontId="3" fillId="4" borderId="48" xfId="0" applyFont="1" applyFill="1" applyBorder="1" applyAlignment="1">
      <alignment horizontal="lef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2" fillId="0" borderId="44" xfId="0" applyFont="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50" xfId="0" applyFont="1" applyBorder="1" applyAlignment="1">
      <alignment horizontal="center" vertical="center"/>
    </xf>
    <xf numFmtId="0" fontId="2" fillId="0" borderId="39" xfId="0" applyFont="1" applyBorder="1" applyAlignment="1">
      <alignment vertical="center"/>
    </xf>
    <xf numFmtId="0" fontId="2" fillId="0" borderId="36" xfId="0" applyFont="1" applyBorder="1" applyAlignment="1">
      <alignment horizontal="right" vertical="center"/>
    </xf>
    <xf numFmtId="0" fontId="2" fillId="0" borderId="33" xfId="0" applyFont="1" applyBorder="1" applyAlignment="1">
      <alignment horizontal="right" vertical="center"/>
    </xf>
    <xf numFmtId="0" fontId="3" fillId="0" borderId="37" xfId="0" applyFont="1" applyBorder="1" applyAlignment="1">
      <alignment horizontal="center" vertical="center"/>
    </xf>
    <xf numFmtId="0" fontId="0" fillId="0" borderId="25" xfId="0" applyBorder="1"/>
    <xf numFmtId="0" fontId="2" fillId="0" borderId="45"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2" fillId="0" borderId="41" xfId="0" applyFont="1" applyBorder="1" applyAlignment="1">
      <alignment horizontal="center" vertical="center"/>
    </xf>
    <xf numFmtId="0" fontId="3" fillId="4" borderId="47" xfId="0" applyFont="1" applyFill="1" applyBorder="1" applyAlignment="1">
      <alignment vertical="center"/>
    </xf>
    <xf numFmtId="0" fontId="3" fillId="4" borderId="41" xfId="0" applyFont="1" applyFill="1" applyBorder="1" applyAlignment="1">
      <alignment vertical="center"/>
    </xf>
    <xf numFmtId="0" fontId="2" fillId="0" borderId="21" xfId="0" applyFont="1" applyBorder="1" applyAlignment="1">
      <alignment vertical="center"/>
    </xf>
    <xf numFmtId="0" fontId="2" fillId="0" borderId="51" xfId="0" applyFont="1" applyBorder="1" applyAlignment="1">
      <alignment vertical="center"/>
    </xf>
    <xf numFmtId="0" fontId="2" fillId="7" borderId="35" xfId="0" applyFont="1" applyFill="1" applyBorder="1" applyAlignment="1">
      <alignment vertical="center" wrapText="1"/>
    </xf>
    <xf numFmtId="0" fontId="2" fillId="7" borderId="37" xfId="0" applyFont="1" applyFill="1" applyBorder="1" applyAlignment="1">
      <alignment vertical="center" wrapText="1"/>
    </xf>
    <xf numFmtId="0" fontId="2" fillId="7" borderId="27" xfId="0" applyFont="1" applyFill="1" applyBorder="1" applyAlignment="1">
      <alignment vertical="center"/>
    </xf>
    <xf numFmtId="0" fontId="0" fillId="0" borderId="0" xfId="0" applyAlignment="1">
      <alignment horizontal="center" vertical="center" wrapText="1"/>
    </xf>
    <xf numFmtId="0" fontId="2" fillId="0" borderId="53" xfId="0" applyFont="1" applyBorder="1" applyAlignment="1">
      <alignment horizontal="center" vertical="center"/>
    </xf>
    <xf numFmtId="0" fontId="2" fillId="0" borderId="39" xfId="0" applyFont="1" applyBorder="1" applyAlignment="1">
      <alignment horizontal="right" vertical="center"/>
    </xf>
    <xf numFmtId="0" fontId="2" fillId="0" borderId="40" xfId="0" applyFont="1" applyBorder="1" applyAlignment="1">
      <alignment horizontal="right" vertical="center"/>
    </xf>
    <xf numFmtId="0" fontId="20" fillId="0" borderId="22" xfId="0" applyFont="1" applyBorder="1" applyAlignment="1">
      <alignment vertical="center"/>
    </xf>
    <xf numFmtId="0" fontId="20" fillId="0" borderId="42" xfId="0" applyFont="1" applyBorder="1" applyAlignment="1">
      <alignment vertical="center"/>
    </xf>
    <xf numFmtId="0" fontId="20" fillId="0" borderId="43" xfId="0" applyFont="1" applyBorder="1" applyAlignment="1">
      <alignment vertical="center"/>
    </xf>
    <xf numFmtId="0" fontId="20" fillId="0" borderId="36" xfId="0" applyFont="1" applyBorder="1" applyAlignment="1">
      <alignment vertical="center"/>
    </xf>
    <xf numFmtId="0" fontId="20" fillId="0" borderId="45" xfId="0" applyFont="1" applyBorder="1" applyAlignment="1">
      <alignment vertical="center"/>
    </xf>
    <xf numFmtId="0" fontId="20" fillId="0" borderId="46" xfId="0" applyFont="1" applyBorder="1" applyAlignment="1">
      <alignment vertical="center"/>
    </xf>
    <xf numFmtId="0" fontId="20" fillId="0" borderId="44" xfId="0" applyFont="1" applyBorder="1" applyAlignment="1">
      <alignment vertical="center"/>
    </xf>
    <xf numFmtId="0" fontId="20" fillId="0" borderId="29" xfId="0" applyFont="1" applyBorder="1" applyAlignment="1">
      <alignment vertical="center"/>
    </xf>
    <xf numFmtId="0" fontId="20" fillId="0" borderId="30" xfId="0" applyFont="1" applyBorder="1" applyAlignment="1">
      <alignment vertical="center"/>
    </xf>
    <xf numFmtId="0" fontId="20" fillId="0" borderId="47" xfId="0" applyFont="1" applyBorder="1" applyAlignment="1">
      <alignment vertical="center"/>
    </xf>
    <xf numFmtId="0" fontId="20" fillId="0" borderId="33" xfId="0" applyFont="1" applyBorder="1" applyAlignment="1">
      <alignment vertical="center"/>
    </xf>
    <xf numFmtId="0" fontId="20" fillId="0" borderId="41" xfId="0" applyFont="1" applyBorder="1" applyAlignment="1">
      <alignment vertical="center"/>
    </xf>
    <xf numFmtId="0" fontId="21" fillId="0" borderId="5" xfId="0" applyFont="1" applyBorder="1" applyAlignment="1">
      <alignment horizontal="center" vertical="center"/>
    </xf>
    <xf numFmtId="0" fontId="21" fillId="0" borderId="52" xfId="0" applyFont="1" applyBorder="1" applyAlignment="1">
      <alignment horizontal="center" vertical="center"/>
    </xf>
    <xf numFmtId="0" fontId="20" fillId="0" borderId="37" xfId="0" applyFont="1" applyBorder="1" applyAlignment="1">
      <alignment horizontal="center" vertical="center"/>
    </xf>
    <xf numFmtId="0" fontId="20" fillId="8" borderId="42" xfId="0" applyFont="1" applyFill="1" applyBorder="1" applyAlignment="1">
      <alignment vertical="center"/>
    </xf>
    <xf numFmtId="0" fontId="20" fillId="8" borderId="22" xfId="0" applyFont="1" applyFill="1" applyBorder="1" applyAlignment="1">
      <alignment vertical="center"/>
    </xf>
    <xf numFmtId="0" fontId="20" fillId="8" borderId="22" xfId="0" applyFont="1" applyFill="1" applyBorder="1" applyAlignment="1">
      <alignment horizontal="right" vertical="center"/>
    </xf>
    <xf numFmtId="0" fontId="20" fillId="8" borderId="43" xfId="0" applyFont="1" applyFill="1" applyBorder="1" applyAlignment="1">
      <alignment horizontal="right" vertical="center"/>
    </xf>
    <xf numFmtId="0" fontId="20" fillId="8" borderId="44" xfId="0" applyFont="1" applyFill="1" applyBorder="1" applyAlignment="1">
      <alignment vertical="center"/>
    </xf>
    <xf numFmtId="0" fontId="20" fillId="8" borderId="29" xfId="0" applyFont="1" applyFill="1" applyBorder="1" applyAlignment="1">
      <alignment vertical="center"/>
    </xf>
    <xf numFmtId="0" fontId="20" fillId="8" borderId="29" xfId="0" applyFont="1" applyFill="1" applyBorder="1" applyAlignment="1">
      <alignment horizontal="right" vertical="center"/>
    </xf>
    <xf numFmtId="0" fontId="20" fillId="8" borderId="30" xfId="0" applyFont="1" applyFill="1" applyBorder="1" applyAlignment="1">
      <alignment horizontal="right" vertical="center"/>
    </xf>
    <xf numFmtId="0" fontId="20" fillId="8" borderId="47" xfId="0" applyFont="1" applyFill="1" applyBorder="1" applyAlignment="1">
      <alignment vertical="center"/>
    </xf>
    <xf numFmtId="0" fontId="20" fillId="8" borderId="33" xfId="0" applyFont="1" applyFill="1" applyBorder="1" applyAlignment="1">
      <alignment vertical="center"/>
    </xf>
    <xf numFmtId="0" fontId="20" fillId="8" borderId="41" xfId="0" applyFont="1" applyFill="1" applyBorder="1" applyAlignment="1">
      <alignment horizontal="right" vertical="center"/>
    </xf>
    <xf numFmtId="0" fontId="20" fillId="8" borderId="33" xfId="0" applyFont="1" applyFill="1" applyBorder="1" applyAlignment="1">
      <alignment horizontal="right" vertical="center"/>
    </xf>
    <xf numFmtId="0" fontId="20" fillId="8" borderId="45" xfId="0" applyFont="1" applyFill="1" applyBorder="1" applyAlignment="1">
      <alignment vertical="center"/>
    </xf>
    <xf numFmtId="0" fontId="20" fillId="8" borderId="36" xfId="0" applyFont="1" applyFill="1" applyBorder="1" applyAlignment="1">
      <alignment vertical="center"/>
    </xf>
    <xf numFmtId="0" fontId="20" fillId="8" borderId="46" xfId="0" applyFont="1" applyFill="1" applyBorder="1" applyAlignment="1">
      <alignment horizontal="right" vertical="center"/>
    </xf>
    <xf numFmtId="0" fontId="20" fillId="8" borderId="36" xfId="0" applyFont="1" applyFill="1" applyBorder="1" applyAlignment="1">
      <alignment horizontal="right" vertical="center"/>
    </xf>
    <xf numFmtId="0" fontId="0" fillId="0" borderId="0" xfId="0" applyAlignment="1">
      <alignment vertical="center" wrapText="1"/>
    </xf>
    <xf numFmtId="0" fontId="0" fillId="0" borderId="0" xfId="0" applyFill="1"/>
    <xf numFmtId="6" fontId="0" fillId="0" borderId="0" xfId="0" applyNumberFormat="1" applyFill="1"/>
    <xf numFmtId="6" fontId="0" fillId="0" borderId="0" xfId="0" applyNumberFormat="1" applyFill="1" applyAlignment="1">
      <alignment horizontal="left" vertical="center"/>
    </xf>
    <xf numFmtId="0" fontId="24" fillId="0" borderId="0" xfId="0" applyFont="1" applyAlignment="1">
      <alignment vertical="center"/>
    </xf>
    <xf numFmtId="0" fontId="0" fillId="0" borderId="0" xfId="0" applyAlignment="1"/>
    <xf numFmtId="164" fontId="2" fillId="0" borderId="11"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17" xfId="0" applyNumberFormat="1" applyFont="1" applyBorder="1" applyAlignment="1">
      <alignment horizontal="center" vertical="center"/>
    </xf>
    <xf numFmtId="2" fontId="2" fillId="0" borderId="12" xfId="0" applyNumberFormat="1" applyFont="1" applyBorder="1" applyAlignment="1">
      <alignment vertical="center"/>
    </xf>
    <xf numFmtId="2" fontId="2" fillId="0" borderId="14" xfId="0" applyNumberFormat="1" applyFont="1" applyBorder="1" applyAlignment="1">
      <alignment vertical="center"/>
    </xf>
    <xf numFmtId="2" fontId="2" fillId="0" borderId="58" xfId="0" applyNumberFormat="1" applyFont="1" applyBorder="1" applyAlignment="1">
      <alignment vertical="center"/>
    </xf>
    <xf numFmtId="0" fontId="6"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Alignment="1">
      <alignment horizontal="left" vertical="center"/>
    </xf>
    <xf numFmtId="0" fontId="0" fillId="0" borderId="0" xfId="0" applyAlignment="1">
      <alignment horizontal="right"/>
    </xf>
    <xf numFmtId="0" fontId="0" fillId="5" borderId="0" xfId="0" applyFill="1" applyAlignment="1">
      <alignment horizontal="center"/>
    </xf>
    <xf numFmtId="0" fontId="3" fillId="0" borderId="35" xfId="0" applyFont="1" applyBorder="1" applyAlignment="1">
      <alignment horizontal="center" vertical="center"/>
    </xf>
    <xf numFmtId="0" fontId="17" fillId="0" borderId="0" xfId="0" applyFont="1" applyBorder="1" applyAlignment="1">
      <alignment vertical="center" wrapText="1"/>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3" fillId="10" borderId="6" xfId="0" applyFont="1" applyFill="1" applyBorder="1" applyAlignment="1">
      <alignment horizontal="center" vertical="center" wrapText="1"/>
    </xf>
    <xf numFmtId="0" fontId="37" fillId="0" borderId="10" xfId="0" applyFont="1" applyBorder="1" applyAlignment="1">
      <alignment horizontal="center" vertical="center" wrapText="1"/>
    </xf>
    <xf numFmtId="2" fontId="2" fillId="10" borderId="12" xfId="0" applyNumberFormat="1" applyFont="1" applyFill="1" applyBorder="1" applyAlignment="1">
      <alignment horizontal="center" vertical="center"/>
    </xf>
    <xf numFmtId="165" fontId="2" fillId="0" borderId="8" xfId="0" applyNumberFormat="1" applyFont="1" applyBorder="1" applyAlignment="1">
      <alignment horizontal="center" vertical="center"/>
    </xf>
    <xf numFmtId="2" fontId="3" fillId="10" borderId="3" xfId="0" applyNumberFormat="1" applyFont="1" applyFill="1" applyBorder="1" applyAlignment="1">
      <alignment horizontal="center" vertical="center"/>
    </xf>
    <xf numFmtId="165" fontId="3" fillId="0" borderId="3" xfId="0" applyNumberFormat="1" applyFont="1" applyBorder="1" applyAlignment="1">
      <alignment horizontal="center" vertical="center"/>
    </xf>
    <xf numFmtId="3" fontId="3" fillId="0" borderId="3" xfId="0" applyNumberFormat="1" applyFont="1" applyBorder="1" applyAlignment="1">
      <alignment horizontal="center" vertical="center"/>
    </xf>
    <xf numFmtId="165" fontId="2" fillId="2" borderId="3" xfId="0" applyNumberFormat="1" applyFont="1" applyFill="1" applyBorder="1" applyAlignment="1">
      <alignment vertical="center"/>
    </xf>
    <xf numFmtId="165" fontId="2" fillId="0" borderId="3" xfId="0" applyNumberFormat="1" applyFont="1" applyBorder="1" applyAlignment="1">
      <alignment horizontal="center" vertical="center"/>
    </xf>
    <xf numFmtId="165" fontId="23" fillId="0" borderId="3" xfId="0" applyNumberFormat="1" applyFont="1" applyBorder="1" applyAlignment="1">
      <alignment horizontal="center" vertical="center"/>
    </xf>
    <xf numFmtId="2" fontId="2" fillId="0" borderId="0" xfId="0" applyNumberFormat="1" applyFont="1" applyBorder="1" applyAlignment="1">
      <alignment horizontal="center"/>
    </xf>
    <xf numFmtId="0" fontId="3" fillId="10" borderId="15" xfId="0" applyFont="1" applyFill="1" applyBorder="1" applyAlignment="1">
      <alignment horizontal="center" vertical="center" wrapText="1"/>
    </xf>
    <xf numFmtId="2" fontId="2" fillId="10"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xf numFmtId="2" fontId="2" fillId="6" borderId="9" xfId="1" applyNumberFormat="1" applyFont="1" applyFill="1" applyBorder="1" applyAlignment="1">
      <alignment horizontal="center" vertical="center"/>
    </xf>
    <xf numFmtId="2" fontId="2" fillId="10" borderId="9" xfId="1" applyNumberFormat="1" applyFont="1" applyFill="1" applyBorder="1" applyAlignment="1">
      <alignment horizontal="center" vertical="center"/>
    </xf>
    <xf numFmtId="0" fontId="20" fillId="8" borderId="41" xfId="0" applyFont="1" applyFill="1" applyBorder="1" applyAlignment="1">
      <alignment vertical="center"/>
    </xf>
    <xf numFmtId="0" fontId="20" fillId="8" borderId="46" xfId="0" applyFont="1" applyFill="1" applyBorder="1" applyAlignment="1">
      <alignment vertical="center"/>
    </xf>
    <xf numFmtId="0" fontId="20" fillId="8" borderId="43" xfId="0" applyFont="1" applyFill="1" applyBorder="1" applyAlignment="1">
      <alignment vertical="center"/>
    </xf>
    <xf numFmtId="0" fontId="20" fillId="8" borderId="30" xfId="0" applyFont="1" applyFill="1" applyBorder="1" applyAlignment="1">
      <alignment vertical="center"/>
    </xf>
    <xf numFmtId="0" fontId="18" fillId="8" borderId="30" xfId="0" applyFont="1" applyFill="1" applyBorder="1" applyAlignment="1">
      <alignment horizontal="center" vertical="center" wrapText="1"/>
    </xf>
    <xf numFmtId="0" fontId="18" fillId="8" borderId="29" xfId="0" applyFont="1" applyFill="1" applyBorder="1" applyAlignment="1">
      <alignment horizontal="center" vertical="center"/>
    </xf>
    <xf numFmtId="0" fontId="19" fillId="8" borderId="44" xfId="0" applyFont="1" applyFill="1" applyBorder="1" applyAlignment="1">
      <alignment horizontal="center" vertical="center" wrapText="1"/>
    </xf>
    <xf numFmtId="0" fontId="18" fillId="8" borderId="44" xfId="0" applyFont="1" applyFill="1" applyBorder="1" applyAlignment="1">
      <alignment horizontal="center" vertical="center" wrapText="1"/>
    </xf>
    <xf numFmtId="0" fontId="6" fillId="0" borderId="0" xfId="0" applyFont="1" applyAlignment="1">
      <alignment horizontal="left" vertical="center"/>
    </xf>
    <xf numFmtId="0" fontId="0" fillId="5" borderId="0" xfId="0" applyFill="1" applyAlignment="1">
      <alignment horizontal="center"/>
    </xf>
    <xf numFmtId="4" fontId="2" fillId="0" borderId="28" xfId="1" applyNumberFormat="1" applyFont="1" applyBorder="1" applyAlignment="1">
      <alignment horizontal="center" vertical="center"/>
    </xf>
    <xf numFmtId="4" fontId="2" fillId="0" borderId="42" xfId="1" applyNumberFormat="1" applyFont="1" applyBorder="1" applyAlignment="1">
      <alignment horizontal="center" vertical="center"/>
    </xf>
    <xf numFmtId="4" fontId="2" fillId="0" borderId="43" xfId="1" applyNumberFormat="1" applyFont="1" applyBorder="1" applyAlignment="1">
      <alignment horizontal="center" vertical="center"/>
    </xf>
    <xf numFmtId="0" fontId="3" fillId="0" borderId="26" xfId="0" applyFont="1" applyBorder="1" applyAlignment="1">
      <alignment horizontal="center" vertical="center"/>
    </xf>
    <xf numFmtId="0" fontId="3" fillId="0" borderId="59" xfId="0" applyFont="1" applyBorder="1" applyAlignment="1">
      <alignment horizontal="center" vertical="center"/>
    </xf>
    <xf numFmtId="0" fontId="3" fillId="0" borderId="62" xfId="0" applyFont="1" applyBorder="1" applyAlignment="1">
      <alignment horizontal="center" vertical="center"/>
    </xf>
    <xf numFmtId="0" fontId="25" fillId="0" borderId="2" xfId="1" applyFont="1" applyFill="1" applyBorder="1" applyAlignment="1">
      <alignment horizontal="center" vertical="center"/>
    </xf>
    <xf numFmtId="0" fontId="2" fillId="0" borderId="11" xfId="1" applyFont="1" applyBorder="1"/>
    <xf numFmtId="0" fontId="2" fillId="0" borderId="13" xfId="1" applyFont="1" applyBorder="1"/>
    <xf numFmtId="0" fontId="2" fillId="0" borderId="17" xfId="1" applyFont="1" applyBorder="1"/>
    <xf numFmtId="0" fontId="2" fillId="0" borderId="22" xfId="0" applyFont="1" applyBorder="1" applyAlignment="1">
      <alignment horizontal="center" vertical="center"/>
    </xf>
    <xf numFmtId="0" fontId="2" fillId="0" borderId="43" xfId="0" applyFont="1" applyBorder="1" applyAlignment="1">
      <alignment horizontal="center" vertical="center"/>
    </xf>
    <xf numFmtId="0" fontId="2" fillId="0" borderId="3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22" xfId="0" applyFont="1" applyBorder="1" applyAlignment="1">
      <alignment vertical="center"/>
    </xf>
    <xf numFmtId="0" fontId="2" fillId="0" borderId="47" xfId="0" applyFont="1" applyBorder="1" applyAlignment="1">
      <alignment horizontal="center" vertical="center"/>
    </xf>
    <xf numFmtId="2" fontId="2" fillId="5" borderId="12" xfId="0" applyNumberFormat="1" applyFont="1" applyFill="1" applyBorder="1" applyAlignment="1">
      <alignment horizontal="center" vertical="center"/>
    </xf>
    <xf numFmtId="0" fontId="3" fillId="5" borderId="3" xfId="0" applyFont="1" applyFill="1" applyBorder="1" applyAlignment="1">
      <alignment horizontal="center" vertical="center"/>
    </xf>
    <xf numFmtId="2" fontId="3" fillId="5" borderId="3"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0" fontId="31" fillId="3" borderId="34" xfId="0" applyFont="1" applyFill="1" applyBorder="1" applyAlignment="1">
      <alignment horizontal="right" vertical="center"/>
    </xf>
    <xf numFmtId="10" fontId="0" fillId="3" borderId="35" xfId="0" applyNumberFormat="1" applyFill="1" applyBorder="1"/>
    <xf numFmtId="0" fontId="2" fillId="0" borderId="47" xfId="0" applyFont="1" applyBorder="1" applyAlignment="1">
      <alignment horizontal="center" vertical="center"/>
    </xf>
    <xf numFmtId="0" fontId="2" fillId="0" borderId="6" xfId="0" applyFont="1" applyBorder="1" applyAlignment="1">
      <alignment horizontal="center" vertical="center"/>
    </xf>
    <xf numFmtId="0" fontId="3" fillId="7" borderId="35" xfId="0" applyFont="1" applyFill="1" applyBorder="1" applyAlignment="1">
      <alignment vertical="center" wrapText="1"/>
    </xf>
    <xf numFmtId="0" fontId="3" fillId="7" borderId="37" xfId="0" applyFont="1" applyFill="1" applyBorder="1" applyAlignment="1">
      <alignment vertical="center" wrapText="1"/>
    </xf>
    <xf numFmtId="0" fontId="2" fillId="0" borderId="3" xfId="0" applyFont="1" applyBorder="1" applyAlignment="1">
      <alignment horizontal="center" vertical="center"/>
    </xf>
    <xf numFmtId="0" fontId="2" fillId="0" borderId="16" xfId="0" applyFont="1" applyBorder="1" applyAlignment="1">
      <alignment vertical="center" wrapText="1"/>
    </xf>
    <xf numFmtId="0" fontId="16" fillId="0" borderId="9" xfId="0" applyFont="1" applyBorder="1" applyAlignment="1">
      <alignment horizontal="center" vertical="center" wrapText="1"/>
    </xf>
    <xf numFmtId="0" fontId="6" fillId="0" borderId="0" xfId="0" applyFont="1" applyAlignment="1">
      <alignment horizontal="left" vertical="center"/>
    </xf>
    <xf numFmtId="0" fontId="22" fillId="0" borderId="0" xfId="0" applyFont="1" applyAlignment="1">
      <alignment horizontal="center" vertical="center"/>
    </xf>
    <xf numFmtId="2" fontId="0" fillId="0" borderId="0" xfId="0" applyNumberFormat="1"/>
    <xf numFmtId="1" fontId="0" fillId="0" borderId="0" xfId="0" applyNumberFormat="1"/>
    <xf numFmtId="0" fontId="22" fillId="0" borderId="0" xfId="0" applyFont="1" applyBorder="1" applyAlignment="1">
      <alignment horizontal="center" vertical="center"/>
    </xf>
    <xf numFmtId="0" fontId="22" fillId="0" borderId="0" xfId="0" applyFont="1" applyBorder="1" applyAlignment="1"/>
    <xf numFmtId="2" fontId="22" fillId="11" borderId="65" xfId="0" applyNumberFormat="1" applyFont="1" applyFill="1" applyBorder="1" applyAlignment="1">
      <alignment horizontal="center"/>
    </xf>
    <xf numFmtId="0" fontId="22" fillId="11" borderId="3" xfId="0" applyFont="1" applyFill="1" applyBorder="1" applyAlignment="1">
      <alignment horizontal="center" vertical="center" wrapText="1"/>
    </xf>
    <xf numFmtId="0" fontId="22" fillId="11" borderId="32" xfId="0" applyFont="1" applyFill="1" applyBorder="1" applyAlignment="1">
      <alignment horizontal="center" vertical="center" wrapText="1"/>
    </xf>
    <xf numFmtId="2" fontId="22" fillId="11" borderId="68" xfId="0" applyNumberFormat="1" applyFont="1" applyFill="1" applyBorder="1" applyAlignment="1">
      <alignment horizontal="center" vertical="center" wrapText="1"/>
    </xf>
    <xf numFmtId="1" fontId="22" fillId="11" borderId="32" xfId="0" applyNumberFormat="1" applyFont="1" applyFill="1" applyBorder="1" applyAlignment="1">
      <alignment horizontal="center" vertical="center" wrapText="1"/>
    </xf>
    <xf numFmtId="2" fontId="22" fillId="11" borderId="67" xfId="0" applyNumberFormat="1" applyFont="1" applyFill="1" applyBorder="1" applyAlignment="1">
      <alignment horizontal="center" vertical="center" wrapText="1"/>
    </xf>
    <xf numFmtId="2" fontId="22" fillId="11" borderId="69" xfId="0" applyNumberFormat="1" applyFont="1" applyFill="1" applyBorder="1" applyAlignment="1">
      <alignment horizontal="center" vertical="center" wrapText="1"/>
    </xf>
    <xf numFmtId="0" fontId="0" fillId="0" borderId="62" xfId="0" applyBorder="1" applyAlignment="1">
      <alignment horizontal="center" vertical="center"/>
    </xf>
    <xf numFmtId="2" fontId="0" fillId="5" borderId="36" xfId="0" applyNumberFormat="1" applyFill="1" applyBorder="1" applyAlignment="1">
      <alignment horizontal="center" vertical="center" wrapText="1"/>
    </xf>
    <xf numFmtId="1" fontId="0" fillId="0" borderId="36" xfId="0" applyNumberFormat="1" applyBorder="1" applyAlignment="1">
      <alignment horizontal="center" vertical="center"/>
    </xf>
    <xf numFmtId="2" fontId="0" fillId="0" borderId="36" xfId="0" applyNumberFormat="1" applyBorder="1" applyAlignment="1">
      <alignment horizontal="center" vertical="center"/>
    </xf>
    <xf numFmtId="2" fontId="0" fillId="5" borderId="46" xfId="0" applyNumberFormat="1" applyFill="1" applyBorder="1" applyAlignment="1">
      <alignment horizontal="center" vertical="center"/>
    </xf>
    <xf numFmtId="0" fontId="41" fillId="0" borderId="45" xfId="0" applyFont="1" applyFill="1" applyBorder="1" applyAlignment="1">
      <alignment horizontal="center" vertical="center"/>
    </xf>
    <xf numFmtId="2" fontId="42" fillId="0" borderId="36" xfId="0" applyNumberFormat="1" applyFont="1" applyFill="1" applyBorder="1" applyAlignment="1">
      <alignment horizontal="center" vertical="center" wrapText="1"/>
    </xf>
    <xf numFmtId="1" fontId="42" fillId="0" borderId="36" xfId="0" applyNumberFormat="1" applyFont="1" applyFill="1" applyBorder="1" applyAlignment="1">
      <alignment horizontal="center" vertical="center" wrapText="1"/>
    </xf>
    <xf numFmtId="2" fontId="0" fillId="5" borderId="66" xfId="0" applyNumberFormat="1" applyFill="1" applyBorder="1" applyAlignment="1">
      <alignment horizontal="center" vertical="center"/>
    </xf>
    <xf numFmtId="0" fontId="42" fillId="0" borderId="36" xfId="0" applyFont="1" applyFill="1" applyBorder="1" applyAlignment="1">
      <alignment horizontal="center" vertical="center" wrapText="1"/>
    </xf>
    <xf numFmtId="2" fontId="0" fillId="5" borderId="61" xfId="0" applyNumberFormat="1" applyFill="1"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0" fontId="0" fillId="0" borderId="42" xfId="0" applyBorder="1" applyAlignment="1">
      <alignment horizontal="center" vertical="center"/>
    </xf>
    <xf numFmtId="2" fontId="0" fillId="0" borderId="22" xfId="0" applyNumberFormat="1" applyBorder="1" applyAlignment="1">
      <alignment horizontal="center" vertical="center"/>
    </xf>
    <xf numFmtId="1" fontId="0" fillId="0" borderId="22" xfId="0" applyNumberFormat="1" applyBorder="1" applyAlignment="1">
      <alignment horizontal="center" vertical="center"/>
    </xf>
    <xf numFmtId="0" fontId="41" fillId="0" borderId="42" xfId="0" applyFont="1" applyFill="1" applyBorder="1" applyAlignment="1">
      <alignment horizontal="center" vertical="center"/>
    </xf>
    <xf numFmtId="2" fontId="41" fillId="0" borderId="22" xfId="0" applyNumberFormat="1" applyFont="1" applyFill="1" applyBorder="1" applyAlignment="1">
      <alignment horizontal="center" vertical="center"/>
    </xf>
    <xf numFmtId="1" fontId="41" fillId="0" borderId="22" xfId="0" applyNumberFormat="1" applyFont="1" applyFill="1" applyBorder="1" applyAlignment="1">
      <alignment horizontal="center" vertical="center"/>
    </xf>
    <xf numFmtId="0" fontId="41" fillId="0" borderId="22" xfId="0" applyFont="1" applyFill="1" applyBorder="1" applyAlignment="1">
      <alignment horizontal="center" vertical="center"/>
    </xf>
    <xf numFmtId="2" fontId="0" fillId="5" borderId="22" xfId="0" applyNumberFormat="1" applyFill="1" applyBorder="1" applyAlignment="1">
      <alignment horizontal="center" vertical="center"/>
    </xf>
    <xf numFmtId="0" fontId="0" fillId="0" borderId="70" xfId="0" applyBorder="1" applyAlignment="1">
      <alignment horizontal="center" vertical="center"/>
    </xf>
    <xf numFmtId="0" fontId="0" fillId="0" borderId="47" xfId="0" applyBorder="1" applyAlignment="1">
      <alignment horizontal="center" vertical="center"/>
    </xf>
    <xf numFmtId="2" fontId="0" fillId="0" borderId="33" xfId="0" applyNumberFormat="1" applyBorder="1" applyAlignment="1">
      <alignment horizontal="center" vertical="center"/>
    </xf>
    <xf numFmtId="1" fontId="0" fillId="0" borderId="33" xfId="0" applyNumberFormat="1" applyBorder="1" applyAlignment="1">
      <alignment horizontal="center" vertical="center"/>
    </xf>
    <xf numFmtId="0" fontId="41" fillId="0" borderId="47" xfId="0" applyFont="1" applyFill="1" applyBorder="1" applyAlignment="1">
      <alignment horizontal="center" vertical="center"/>
    </xf>
    <xf numFmtId="2" fontId="41" fillId="0" borderId="33" xfId="0" applyNumberFormat="1" applyFont="1" applyFill="1" applyBorder="1" applyAlignment="1">
      <alignment horizontal="center" vertical="center"/>
    </xf>
    <xf numFmtId="1" fontId="41" fillId="0" borderId="33" xfId="0" applyNumberFormat="1" applyFont="1" applyFill="1" applyBorder="1" applyAlignment="1">
      <alignment horizontal="center" vertical="center"/>
    </xf>
    <xf numFmtId="0" fontId="41" fillId="0" borderId="33" xfId="0" applyFont="1" applyFill="1" applyBorder="1" applyAlignment="1">
      <alignment horizontal="center" vertical="center"/>
    </xf>
    <xf numFmtId="2" fontId="0" fillId="5" borderId="33" xfId="0" applyNumberFormat="1" applyFill="1" applyBorder="1" applyAlignment="1">
      <alignment horizontal="center" vertical="center"/>
    </xf>
    <xf numFmtId="2" fontId="0" fillId="5" borderId="41" xfId="0" applyNumberFormat="1" applyFill="1" applyBorder="1" applyAlignment="1">
      <alignment horizontal="center" vertical="center"/>
    </xf>
    <xf numFmtId="0" fontId="22" fillId="11" borderId="3" xfId="0" applyFont="1" applyFill="1" applyBorder="1" applyAlignment="1">
      <alignment horizontal="center" vertical="center"/>
    </xf>
    <xf numFmtId="0" fontId="0" fillId="5" borderId="5" xfId="0" applyFill="1" applyBorder="1" applyAlignment="1">
      <alignment horizontal="center" vertical="center"/>
    </xf>
    <xf numFmtId="0" fontId="0" fillId="5" borderId="34" xfId="0" applyFill="1" applyBorder="1" applyAlignment="1">
      <alignment horizontal="center" vertical="center"/>
    </xf>
    <xf numFmtId="2" fontId="0" fillId="5" borderId="35" xfId="0" applyNumberFormat="1" applyFill="1" applyBorder="1" applyAlignment="1">
      <alignment horizontal="center" vertical="center"/>
    </xf>
    <xf numFmtId="1" fontId="0" fillId="5" borderId="35" xfId="0" applyNumberFormat="1" applyFill="1" applyBorder="1" applyAlignment="1">
      <alignment horizontal="center" vertical="center"/>
    </xf>
    <xf numFmtId="2" fontId="0" fillId="5" borderId="37" xfId="0" applyNumberFormat="1" applyFill="1" applyBorder="1" applyAlignment="1">
      <alignment horizontal="center" vertical="center"/>
    </xf>
    <xf numFmtId="0" fontId="41" fillId="5" borderId="34" xfId="0" applyFont="1" applyFill="1" applyBorder="1" applyAlignment="1">
      <alignment horizontal="center" vertical="center"/>
    </xf>
    <xf numFmtId="2" fontId="41" fillId="5" borderId="35" xfId="0" applyNumberFormat="1" applyFont="1" applyFill="1" applyBorder="1" applyAlignment="1">
      <alignment horizontal="center" vertical="center"/>
    </xf>
    <xf numFmtId="1" fontId="41" fillId="5" borderId="35" xfId="0" applyNumberFormat="1" applyFont="1" applyFill="1" applyBorder="1" applyAlignment="1">
      <alignment horizontal="center" vertical="center"/>
    </xf>
    <xf numFmtId="2" fontId="0" fillId="5" borderId="1" xfId="0" applyNumberFormat="1" applyFill="1" applyBorder="1" applyAlignment="1">
      <alignment horizontal="center" vertical="center"/>
    </xf>
    <xf numFmtId="0" fontId="41" fillId="5" borderId="35" xfId="0" applyFont="1" applyFill="1" applyBorder="1" applyAlignment="1">
      <alignment horizontal="center" vertical="center"/>
    </xf>
    <xf numFmtId="2" fontId="0" fillId="5" borderId="71" xfId="0" applyNumberFormat="1" applyFill="1" applyBorder="1" applyAlignment="1">
      <alignment horizontal="center" vertical="center"/>
    </xf>
    <xf numFmtId="2" fontId="0" fillId="5" borderId="36" xfId="0" applyNumberFormat="1" applyFill="1" applyBorder="1" applyAlignment="1">
      <alignment horizontal="center" vertical="center"/>
    </xf>
    <xf numFmtId="2" fontId="41" fillId="0" borderId="36" xfId="0" applyNumberFormat="1" applyFont="1" applyFill="1" applyBorder="1" applyAlignment="1">
      <alignment horizontal="center" vertical="center"/>
    </xf>
    <xf numFmtId="1" fontId="41" fillId="0" borderId="36" xfId="0" applyNumberFormat="1" applyFont="1" applyFill="1" applyBorder="1" applyAlignment="1">
      <alignment horizontal="center" vertical="center"/>
    </xf>
    <xf numFmtId="0" fontId="41" fillId="0" borderId="36" xfId="0" applyFont="1" applyFill="1" applyBorder="1" applyAlignment="1">
      <alignment horizontal="center" vertical="center"/>
    </xf>
    <xf numFmtId="2" fontId="0" fillId="5" borderId="14" xfId="0" applyNumberFormat="1" applyFill="1" applyBorder="1" applyAlignment="1">
      <alignment horizontal="center" vertical="center"/>
    </xf>
    <xf numFmtId="2" fontId="0" fillId="5" borderId="72" xfId="0" applyNumberFormat="1" applyFill="1" applyBorder="1" applyAlignment="1">
      <alignment horizontal="center" vertical="center"/>
    </xf>
    <xf numFmtId="0" fontId="0" fillId="0" borderId="36" xfId="0" applyBorder="1" applyAlignment="1">
      <alignment horizontal="center" vertical="center"/>
    </xf>
    <xf numFmtId="0" fontId="0" fillId="0" borderId="42" xfId="0" applyFill="1" applyBorder="1" applyAlignment="1">
      <alignment horizontal="center" vertical="center"/>
    </xf>
    <xf numFmtId="2" fontId="0" fillId="0" borderId="22"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0" fillId="0" borderId="22" xfId="0" applyFill="1" applyBorder="1" applyAlignment="1">
      <alignment horizontal="center" vertical="center"/>
    </xf>
    <xf numFmtId="0" fontId="0" fillId="0" borderId="47" xfId="0" applyFill="1" applyBorder="1" applyAlignment="1">
      <alignment horizontal="center" vertical="center"/>
    </xf>
    <xf numFmtId="2" fontId="0" fillId="0" borderId="33" xfId="0" applyNumberFormat="1" applyFill="1" applyBorder="1" applyAlignment="1">
      <alignment horizontal="center" vertical="center"/>
    </xf>
    <xf numFmtId="1" fontId="0" fillId="0" borderId="33" xfId="0" applyNumberFormat="1" applyFill="1" applyBorder="1" applyAlignment="1">
      <alignment horizontal="center" vertical="center"/>
    </xf>
    <xf numFmtId="0" fontId="0" fillId="0" borderId="33" xfId="0" applyFill="1" applyBorder="1" applyAlignment="1">
      <alignment horizontal="center" vertical="center"/>
    </xf>
    <xf numFmtId="0" fontId="43" fillId="0" borderId="45" xfId="0" applyFont="1" applyFill="1" applyBorder="1" applyAlignment="1">
      <alignment horizontal="center" vertical="center" wrapText="1"/>
    </xf>
    <xf numFmtId="2" fontId="43" fillId="0" borderId="36" xfId="0" applyNumberFormat="1" applyFont="1" applyFill="1" applyBorder="1" applyAlignment="1">
      <alignment horizontal="center" vertical="center" wrapText="1"/>
    </xf>
    <xf numFmtId="1" fontId="43" fillId="0" borderId="36" xfId="0" applyNumberFormat="1" applyFont="1" applyFill="1" applyBorder="1" applyAlignment="1">
      <alignment horizontal="center" vertical="center" wrapText="1"/>
    </xf>
    <xf numFmtId="2" fontId="0" fillId="0" borderId="36" xfId="0" applyNumberFormat="1" applyFill="1" applyBorder="1" applyAlignment="1">
      <alignment horizontal="center" vertical="center"/>
    </xf>
    <xf numFmtId="0" fontId="0" fillId="0" borderId="36" xfId="0" applyFill="1" applyBorder="1" applyAlignment="1">
      <alignment horizontal="center" vertical="center"/>
    </xf>
    <xf numFmtId="1" fontId="0" fillId="0" borderId="36" xfId="0" applyNumberFormat="1" applyFill="1" applyBorder="1" applyAlignment="1">
      <alignment horizontal="center" vertical="center"/>
    </xf>
    <xf numFmtId="0" fontId="43" fillId="0" borderId="42" xfId="0" applyFont="1" applyFill="1" applyBorder="1" applyAlignment="1">
      <alignment horizontal="center" vertical="center" wrapText="1"/>
    </xf>
    <xf numFmtId="2" fontId="43" fillId="0" borderId="22" xfId="0" applyNumberFormat="1" applyFont="1" applyFill="1" applyBorder="1" applyAlignment="1">
      <alignment horizontal="center" vertical="center" wrapText="1"/>
    </xf>
    <xf numFmtId="1" fontId="43" fillId="0" borderId="22" xfId="0" applyNumberFormat="1" applyFont="1" applyFill="1" applyBorder="1" applyAlignment="1">
      <alignment horizontal="center" vertical="center" wrapText="1"/>
    </xf>
    <xf numFmtId="0" fontId="43" fillId="0" borderId="47" xfId="0" applyFont="1" applyFill="1" applyBorder="1" applyAlignment="1">
      <alignment horizontal="center" vertical="center" wrapText="1"/>
    </xf>
    <xf numFmtId="2" fontId="43" fillId="0" borderId="33" xfId="0" applyNumberFormat="1" applyFont="1" applyFill="1" applyBorder="1" applyAlignment="1">
      <alignment horizontal="center" vertical="center" wrapText="1"/>
    </xf>
    <xf numFmtId="1" fontId="43" fillId="0" borderId="33" xfId="0" applyNumberFormat="1" applyFont="1" applyFill="1" applyBorder="1" applyAlignment="1">
      <alignment horizontal="center" vertical="center" wrapText="1"/>
    </xf>
    <xf numFmtId="0" fontId="43" fillId="5" borderId="34" xfId="0" applyFont="1" applyFill="1" applyBorder="1" applyAlignment="1">
      <alignment horizontal="center" vertical="center" wrapText="1"/>
    </xf>
    <xf numFmtId="2" fontId="43" fillId="5" borderId="35" xfId="0" applyNumberFormat="1" applyFont="1" applyFill="1" applyBorder="1" applyAlignment="1">
      <alignment horizontal="center" vertical="center" wrapText="1"/>
    </xf>
    <xf numFmtId="1" fontId="43" fillId="5" borderId="35" xfId="0" applyNumberFormat="1" applyFont="1" applyFill="1" applyBorder="1" applyAlignment="1">
      <alignment horizontal="center" vertical="center" wrapText="1"/>
    </xf>
    <xf numFmtId="0" fontId="0" fillId="5" borderId="35" xfId="0" applyFill="1" applyBorder="1" applyAlignment="1">
      <alignment horizontal="center" vertical="center"/>
    </xf>
    <xf numFmtId="1" fontId="0" fillId="0" borderId="61" xfId="0" applyNumberFormat="1" applyBorder="1" applyAlignment="1">
      <alignment horizontal="center" vertical="center"/>
    </xf>
    <xf numFmtId="1" fontId="0" fillId="0" borderId="19" xfId="0" applyNumberFormat="1" applyBorder="1" applyAlignment="1">
      <alignment horizontal="center" vertical="center"/>
    </xf>
    <xf numFmtId="1" fontId="0" fillId="0" borderId="38" xfId="0" applyNumberFormat="1" applyBorder="1" applyAlignment="1">
      <alignment horizontal="center" vertical="center"/>
    </xf>
    <xf numFmtId="1" fontId="0" fillId="5" borderId="71"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38" xfId="0" applyNumberFormat="1" applyFill="1" applyBorder="1" applyAlignment="1">
      <alignment horizontal="center" vertical="center"/>
    </xf>
    <xf numFmtId="1" fontId="0" fillId="0" borderId="61" xfId="0" applyNumberFormat="1" applyFill="1" applyBorder="1" applyAlignment="1">
      <alignment horizontal="center" vertical="center"/>
    </xf>
    <xf numFmtId="0" fontId="18" fillId="0" borderId="0" xfId="0" applyFont="1" applyBorder="1" applyAlignment="1">
      <alignment horizontal="left" vertical="center"/>
    </xf>
    <xf numFmtId="0" fontId="3" fillId="0" borderId="6" xfId="0" applyFont="1" applyBorder="1" applyAlignment="1">
      <alignment horizontal="center" vertical="center"/>
    </xf>
    <xf numFmtId="0" fontId="2" fillId="0" borderId="4" xfId="0" applyFont="1" applyBorder="1" applyAlignment="1">
      <alignment horizontal="center" vertical="center"/>
    </xf>
    <xf numFmtId="0" fontId="3" fillId="0" borderId="9" xfId="0" applyFont="1" applyBorder="1" applyAlignment="1">
      <alignment horizontal="center" vertical="center"/>
    </xf>
    <xf numFmtId="0" fontId="2" fillId="0" borderId="15" xfId="0" applyFont="1" applyBorder="1" applyAlignment="1">
      <alignment horizontal="center" vertical="center"/>
    </xf>
    <xf numFmtId="0" fontId="3" fillId="0" borderId="25" xfId="0" applyFont="1" applyBorder="1" applyAlignment="1">
      <alignment horizontal="center" vertical="center"/>
    </xf>
    <xf numFmtId="0" fontId="2" fillId="0" borderId="13" xfId="0" applyFont="1" applyBorder="1" applyAlignment="1">
      <alignment horizontal="center" vertical="center"/>
    </xf>
    <xf numFmtId="0" fontId="2" fillId="0" borderId="73" xfId="0" applyFont="1" applyBorder="1" applyAlignment="1">
      <alignment vertical="center" wrapText="1"/>
    </xf>
    <xf numFmtId="0" fontId="2" fillId="0" borderId="20" xfId="0" applyFont="1" applyBorder="1" applyAlignment="1">
      <alignment vertical="center" wrapText="1"/>
    </xf>
    <xf numFmtId="0" fontId="2" fillId="0" borderId="65" xfId="0" applyFont="1" applyBorder="1" applyAlignment="1">
      <alignment vertical="center" wrapText="1"/>
    </xf>
    <xf numFmtId="0" fontId="2" fillId="7" borderId="4" xfId="0" applyFont="1" applyFill="1" applyBorder="1" applyAlignment="1">
      <alignment vertical="center"/>
    </xf>
    <xf numFmtId="0" fontId="2" fillId="7" borderId="3" xfId="0" applyFont="1" applyFill="1" applyBorder="1" applyAlignment="1">
      <alignment vertical="center"/>
    </xf>
    <xf numFmtId="0" fontId="2" fillId="7" borderId="6" xfId="0" applyFont="1" applyFill="1" applyBorder="1" applyAlignment="1">
      <alignment vertical="center"/>
    </xf>
    <xf numFmtId="0" fontId="2" fillId="7" borderId="3" xfId="0" applyFont="1" applyFill="1" applyBorder="1" applyAlignment="1">
      <alignment vertical="center" wrapText="1"/>
    </xf>
    <xf numFmtId="0" fontId="2" fillId="0" borderId="11" xfId="0" applyFont="1" applyBorder="1" applyAlignment="1">
      <alignment vertical="center"/>
    </xf>
    <xf numFmtId="0" fontId="0" fillId="0" borderId="57" xfId="0" applyBorder="1"/>
    <xf numFmtId="0" fontId="0" fillId="0" borderId="18" xfId="0" applyBorder="1"/>
    <xf numFmtId="0" fontId="3" fillId="7" borderId="34" xfId="0" applyFont="1" applyFill="1" applyBorder="1" applyAlignment="1">
      <alignment horizontal="right" vertical="center"/>
    </xf>
    <xf numFmtId="0" fontId="3" fillId="7" borderId="35" xfId="0" applyFont="1" applyFill="1" applyBorder="1" applyAlignment="1">
      <alignment horizontal="left" vertical="center"/>
    </xf>
    <xf numFmtId="0" fontId="2" fillId="0" borderId="49" xfId="0" applyFont="1" applyBorder="1" applyAlignment="1">
      <alignment vertical="center"/>
    </xf>
    <xf numFmtId="0" fontId="3" fillId="7" borderId="34" xfId="0" applyFont="1" applyFill="1" applyBorder="1" applyAlignment="1">
      <alignment horizontal="left" vertical="center"/>
    </xf>
    <xf numFmtId="0" fontId="2" fillId="7" borderId="35" xfId="0" applyFont="1" applyFill="1" applyBorder="1" applyAlignment="1">
      <alignment horizontal="right" vertical="center"/>
    </xf>
    <xf numFmtId="0" fontId="3" fillId="7" borderId="35" xfId="0" applyFont="1" applyFill="1" applyBorder="1" applyAlignment="1">
      <alignment horizontal="right" vertical="center"/>
    </xf>
    <xf numFmtId="0" fontId="3" fillId="7" borderId="37" xfId="0" applyFont="1" applyFill="1" applyBorder="1" applyAlignment="1">
      <alignment horizontal="right" vertical="center"/>
    </xf>
    <xf numFmtId="0" fontId="2" fillId="0" borderId="35" xfId="0" applyFont="1" applyBorder="1" applyAlignment="1">
      <alignment horizontal="right" vertical="center"/>
    </xf>
    <xf numFmtId="0" fontId="2" fillId="0" borderId="37" xfId="0" applyFont="1" applyBorder="1" applyAlignment="1">
      <alignment horizontal="right" vertical="center"/>
    </xf>
    <xf numFmtId="0" fontId="3" fillId="7" borderId="52" xfId="0" applyFont="1" applyFill="1" applyBorder="1" applyAlignment="1">
      <alignment horizontal="left" vertical="center"/>
    </xf>
    <xf numFmtId="0" fontId="2" fillId="0" borderId="46" xfId="0" applyFont="1" applyBorder="1" applyAlignment="1">
      <alignment horizontal="right" vertical="center"/>
    </xf>
    <xf numFmtId="0" fontId="2" fillId="0" borderId="43" xfId="0" applyFont="1" applyBorder="1" applyAlignment="1">
      <alignment horizontal="right" vertical="center"/>
    </xf>
    <xf numFmtId="0" fontId="2" fillId="0" borderId="41" xfId="0" applyFont="1" applyBorder="1" applyAlignment="1">
      <alignment horizontal="right" vertical="center"/>
    </xf>
    <xf numFmtId="0" fontId="16" fillId="0" borderId="9" xfId="0" applyFont="1" applyBorder="1" applyAlignment="1">
      <alignment horizontal="center" vertical="center" wrapText="1"/>
    </xf>
    <xf numFmtId="0" fontId="6" fillId="0" borderId="0" xfId="0" applyFont="1" applyAlignment="1">
      <alignment horizontal="left" vertical="center"/>
    </xf>
    <xf numFmtId="4" fontId="2" fillId="0" borderId="45" xfId="1" applyNumberFormat="1" applyFont="1" applyBorder="1" applyAlignment="1">
      <alignment horizontal="center" vertical="center"/>
    </xf>
    <xf numFmtId="0" fontId="2" fillId="0" borderId="11" xfId="1" applyFont="1" applyBorder="1" applyAlignment="1">
      <alignment horizontal="center" vertical="center"/>
    </xf>
    <xf numFmtId="0" fontId="2" fillId="6" borderId="13" xfId="1" applyFont="1" applyFill="1" applyBorder="1" applyAlignment="1">
      <alignment horizontal="center" vertical="center"/>
    </xf>
    <xf numFmtId="4" fontId="2" fillId="0" borderId="46" xfId="1" applyNumberFormat="1" applyFont="1" applyBorder="1" applyAlignment="1">
      <alignment horizontal="center" vertical="center"/>
    </xf>
    <xf numFmtId="1" fontId="2" fillId="0" borderId="65" xfId="1" applyNumberFormat="1" applyFont="1" applyBorder="1" applyAlignment="1">
      <alignment horizontal="center" vertical="center"/>
    </xf>
    <xf numFmtId="1" fontId="2" fillId="0" borderId="20" xfId="1" applyNumberFormat="1" applyFont="1" applyBorder="1" applyAlignment="1">
      <alignment horizontal="center" vertical="center"/>
    </xf>
    <xf numFmtId="1" fontId="2" fillId="0" borderId="64" xfId="1" applyNumberFormat="1" applyFont="1" applyBorder="1" applyAlignment="1">
      <alignment horizontal="center" vertical="center"/>
    </xf>
    <xf numFmtId="2" fontId="2" fillId="0" borderId="11" xfId="1" applyNumberFormat="1" applyFont="1" applyBorder="1" applyAlignment="1">
      <alignment horizontal="center" vertical="center"/>
    </xf>
    <xf numFmtId="2" fontId="2" fillId="0" borderId="13" xfId="1" applyNumberFormat="1" applyFont="1" applyBorder="1" applyAlignment="1">
      <alignment horizontal="center" vertical="center"/>
    </xf>
    <xf numFmtId="2" fontId="2" fillId="0" borderId="17" xfId="1" applyNumberFormat="1" applyFont="1" applyBorder="1" applyAlignment="1">
      <alignment horizontal="center" vertical="center"/>
    </xf>
    <xf numFmtId="4" fontId="2" fillId="0" borderId="48" xfId="1" applyNumberFormat="1" applyFont="1" applyFill="1" applyBorder="1" applyAlignment="1">
      <alignment horizontal="center" vertical="center"/>
    </xf>
    <xf numFmtId="0" fontId="2" fillId="0" borderId="17" xfId="1" applyFont="1" applyFill="1" applyBorder="1" applyAlignment="1">
      <alignment horizontal="center" vertical="center"/>
    </xf>
    <xf numFmtId="0" fontId="24" fillId="0" borderId="0" xfId="0" applyFont="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65" fontId="2" fillId="0" borderId="6" xfId="0" applyNumberFormat="1" applyFont="1" applyBorder="1" applyAlignment="1">
      <alignment horizontal="center" vertical="center"/>
    </xf>
    <xf numFmtId="165" fontId="2" fillId="0" borderId="15" xfId="0" applyNumberFormat="1" applyFont="1" applyBorder="1" applyAlignment="1">
      <alignment horizontal="center" vertical="center"/>
    </xf>
    <xf numFmtId="165" fontId="2" fillId="6" borderId="5" xfId="0" applyNumberFormat="1" applyFont="1" applyFill="1" applyBorder="1" applyAlignment="1">
      <alignment horizontal="center" vertical="center"/>
    </xf>
    <xf numFmtId="165" fontId="2" fillId="6" borderId="9"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xf>
    <xf numFmtId="0" fontId="6" fillId="0" borderId="0" xfId="0" applyFont="1" applyAlignment="1">
      <alignment horizontal="left" vertical="center" wrapText="1"/>
    </xf>
    <xf numFmtId="0" fontId="18" fillId="0" borderId="31"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xf>
    <xf numFmtId="0" fontId="18" fillId="0" borderId="30" xfId="0" applyFont="1" applyBorder="1" applyAlignment="1">
      <alignment horizontal="center" vertical="center"/>
    </xf>
    <xf numFmtId="2" fontId="2" fillId="6" borderId="6" xfId="0" applyNumberFormat="1" applyFont="1" applyFill="1" applyBorder="1" applyAlignment="1">
      <alignment horizontal="center" vertical="center"/>
    </xf>
    <xf numFmtId="2" fontId="2" fillId="6" borderId="15"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16" fillId="0" borderId="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5" borderId="22" xfId="0" applyFill="1" applyBorder="1" applyAlignment="1">
      <alignment horizontal="center" vertical="center"/>
    </xf>
    <xf numFmtId="0" fontId="0" fillId="0" borderId="6" xfId="0" applyBorder="1" applyAlignment="1">
      <alignment horizontal="center"/>
    </xf>
    <xf numFmtId="0" fontId="0" fillId="0" borderId="15" xfId="0" applyBorder="1" applyAlignment="1">
      <alignment horizontal="center"/>
    </xf>
    <xf numFmtId="0" fontId="0" fillId="0" borderId="4" xfId="0" applyBorder="1" applyAlignment="1">
      <alignment horizontal="center"/>
    </xf>
    <xf numFmtId="0" fontId="3" fillId="0" borderId="4" xfId="0" applyFont="1" applyBorder="1" applyAlignment="1">
      <alignment horizontal="center" vertical="center" wrapText="1"/>
    </xf>
    <xf numFmtId="1" fontId="2" fillId="0" borderId="5" xfId="0" applyNumberFormat="1" applyFont="1" applyBorder="1" applyAlignment="1">
      <alignment horizontal="center" vertical="center"/>
    </xf>
    <xf numFmtId="1" fontId="2" fillId="0" borderId="1" xfId="0" applyNumberFormat="1" applyFont="1" applyBorder="1" applyAlignment="1">
      <alignment horizontal="center" vertical="center"/>
    </xf>
    <xf numFmtId="0" fontId="3" fillId="0" borderId="15" xfId="0" applyFont="1" applyBorder="1" applyAlignment="1">
      <alignment horizontal="center" vertical="center"/>
    </xf>
    <xf numFmtId="0" fontId="2" fillId="0" borderId="4"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10" borderId="6"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64" xfId="0" applyFont="1" applyBorder="1" applyAlignment="1">
      <alignment horizontal="center" vertical="center"/>
    </xf>
    <xf numFmtId="0" fontId="18" fillId="0" borderId="63" xfId="0" applyFont="1" applyBorder="1" applyAlignment="1">
      <alignment horizontal="center" vertical="center"/>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0" xfId="1" applyFont="1" applyBorder="1" applyAlignment="1">
      <alignment horizontal="center" vertical="center" wrapText="1"/>
    </xf>
    <xf numFmtId="7" fontId="2" fillId="0" borderId="5" xfId="1" applyNumberFormat="1" applyFont="1" applyBorder="1" applyAlignment="1">
      <alignment horizontal="center" vertical="center"/>
    </xf>
    <xf numFmtId="7" fontId="2" fillId="0" borderId="1" xfId="1" applyNumberFormat="1" applyFont="1" applyBorder="1" applyAlignment="1">
      <alignment horizontal="center" vertical="center"/>
    </xf>
    <xf numFmtId="0" fontId="18" fillId="0" borderId="55" xfId="0" applyFont="1" applyBorder="1" applyAlignment="1">
      <alignment horizontal="center" vertical="center" wrapText="1"/>
    </xf>
    <xf numFmtId="0" fontId="18" fillId="0" borderId="60" xfId="0" applyFont="1" applyBorder="1" applyAlignment="1">
      <alignment horizontal="center" vertical="center"/>
    </xf>
    <xf numFmtId="0" fontId="3" fillId="0" borderId="31"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63" xfId="1" applyFont="1" applyBorder="1" applyAlignment="1">
      <alignment horizontal="center" vertical="center" wrapText="1"/>
    </xf>
    <xf numFmtId="0" fontId="3" fillId="0" borderId="29" xfId="1" applyFont="1" applyBorder="1" applyAlignment="1">
      <alignment horizontal="center" vertical="center" wrapText="1"/>
    </xf>
    <xf numFmtId="1" fontId="2" fillId="0" borderId="48" xfId="1" applyNumberFormat="1" applyFont="1" applyBorder="1" applyAlignment="1">
      <alignment horizontal="center" vertical="center"/>
    </xf>
    <xf numFmtId="1" fontId="2" fillId="0" borderId="27" xfId="1" applyNumberFormat="1" applyFont="1" applyBorder="1" applyAlignment="1">
      <alignment horizontal="center" vertical="center"/>
    </xf>
    <xf numFmtId="0" fontId="0" fillId="0" borderId="0" xfId="0" applyAlignment="1">
      <alignment horizontal="right"/>
    </xf>
    <xf numFmtId="0" fontId="6" fillId="0" borderId="0" xfId="0" applyFont="1" applyAlignment="1">
      <alignment horizontal="left" vertical="center"/>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26" fillId="0" borderId="5" xfId="0" applyFont="1" applyBorder="1" applyAlignment="1">
      <alignment horizontal="center" vertical="center"/>
    </xf>
    <xf numFmtId="0" fontId="26" fillId="0" borderId="9" xfId="0" applyFont="1" applyBorder="1" applyAlignment="1">
      <alignment horizontal="center" vertical="center"/>
    </xf>
    <xf numFmtId="0" fontId="26" fillId="0" borderId="1" xfId="0" applyFont="1" applyBorder="1" applyAlignment="1">
      <alignment horizontal="center" vertical="center"/>
    </xf>
    <xf numFmtId="0" fontId="3" fillId="0" borderId="57" xfId="1" applyFont="1" applyBorder="1"/>
    <xf numFmtId="0" fontId="3" fillId="0" borderId="6" xfId="1" applyFont="1" applyBorder="1" applyAlignment="1">
      <alignment horizontal="center" vertical="center"/>
    </xf>
    <xf numFmtId="0" fontId="3" fillId="0" borderId="4" xfId="1" applyFont="1" applyBorder="1" applyAlignment="1">
      <alignment horizontal="center" vertical="center"/>
    </xf>
    <xf numFmtId="0" fontId="3" fillId="0" borderId="50" xfId="1" applyFont="1" applyBorder="1" applyAlignment="1">
      <alignment horizontal="center" vertical="center" wrapText="1"/>
    </xf>
    <xf numFmtId="0" fontId="2" fillId="0" borderId="32" xfId="1" applyFont="1" applyBorder="1" applyAlignment="1">
      <alignment horizontal="center" vertical="center"/>
    </xf>
    <xf numFmtId="1" fontId="2" fillId="0" borderId="42" xfId="1" applyNumberFormat="1" applyFont="1" applyBorder="1" applyAlignment="1">
      <alignment horizontal="center" vertical="center"/>
    </xf>
    <xf numFmtId="1" fontId="2" fillId="0" borderId="22" xfId="1" applyNumberFormat="1" applyFont="1" applyBorder="1" applyAlignment="1">
      <alignment horizontal="center" vertical="center"/>
    </xf>
    <xf numFmtId="1" fontId="2" fillId="0" borderId="44" xfId="1" applyNumberFormat="1" applyFont="1" applyBorder="1" applyAlignment="1">
      <alignment horizontal="center" vertical="center"/>
    </xf>
    <xf numFmtId="1" fontId="2" fillId="0" borderId="29" xfId="1" applyNumberFormat="1" applyFont="1" applyBorder="1" applyAlignment="1">
      <alignment horizontal="center" vertical="center"/>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 xfId="1" applyFont="1" applyBorder="1" applyAlignment="1">
      <alignment horizontal="center" vertical="center" wrapText="1"/>
    </xf>
    <xf numFmtId="0" fontId="3" fillId="0" borderId="6" xfId="1" applyFont="1" applyBorder="1" applyAlignment="1">
      <alignment horizontal="center" vertical="center" wrapText="1"/>
    </xf>
    <xf numFmtId="0" fontId="3" fillId="0" borderId="4" xfId="1" applyFont="1" applyBorder="1" applyAlignment="1">
      <alignment horizontal="center" vertical="center" wrapText="1"/>
    </xf>
    <xf numFmtId="0" fontId="16" fillId="0" borderId="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0" borderId="4" xfId="1" applyFont="1" applyBorder="1" applyAlignment="1">
      <alignment horizontal="center" vertical="center"/>
    </xf>
    <xf numFmtId="2" fontId="2" fillId="0" borderId="48" xfId="0" applyNumberFormat="1" applyFont="1" applyBorder="1" applyAlignment="1">
      <alignment horizontal="center" vertical="center"/>
    </xf>
    <xf numFmtId="2" fontId="2" fillId="0" borderId="28" xfId="0" applyNumberFormat="1" applyFont="1" applyBorder="1" applyAlignment="1">
      <alignment horizontal="center" vertical="center"/>
    </xf>
    <xf numFmtId="0" fontId="35" fillId="0" borderId="0" xfId="0" applyFont="1" applyAlignment="1">
      <alignment horizontal="left" vertical="center" wrapText="1"/>
    </xf>
    <xf numFmtId="0" fontId="0" fillId="5" borderId="0" xfId="0" applyFill="1" applyAlignment="1">
      <alignment horizontal="center"/>
    </xf>
    <xf numFmtId="0" fontId="3" fillId="0" borderId="26" xfId="0" applyFont="1" applyFill="1" applyBorder="1" applyAlignment="1">
      <alignment horizontal="center" vertical="center"/>
    </xf>
    <xf numFmtId="0" fontId="3" fillId="0" borderId="56" xfId="0" applyFont="1" applyFill="1" applyBorder="1" applyAlignment="1">
      <alignment horizontal="center" vertical="center"/>
    </xf>
    <xf numFmtId="2" fontId="2" fillId="0" borderId="42" xfId="0" applyNumberFormat="1" applyFont="1" applyBorder="1" applyAlignment="1">
      <alignment horizontal="center" vertical="center"/>
    </xf>
    <xf numFmtId="2" fontId="2" fillId="0" borderId="43" xfId="0" applyNumberFormat="1" applyFont="1" applyBorder="1" applyAlignment="1">
      <alignment horizontal="center" vertical="center"/>
    </xf>
    <xf numFmtId="2" fontId="2" fillId="0" borderId="44" xfId="0" applyNumberFormat="1" applyFont="1" applyBorder="1" applyAlignment="1">
      <alignment horizontal="center" vertical="center"/>
    </xf>
    <xf numFmtId="2" fontId="2" fillId="0" borderId="30" xfId="0" applyNumberFormat="1" applyFont="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7" xfId="0" applyFont="1" applyBorder="1" applyAlignment="1">
      <alignment horizontal="center" vertical="center" wrapText="1"/>
    </xf>
    <xf numFmtId="0" fontId="3" fillId="0" borderId="18" xfId="0" applyFont="1" applyBorder="1" applyAlignment="1">
      <alignment horizontal="center" vertical="center" wrapText="1"/>
    </xf>
    <xf numFmtId="1" fontId="2" fillId="0" borderId="7" xfId="0" applyNumberFormat="1" applyFont="1" applyBorder="1" applyAlignment="1">
      <alignment horizontal="center" vertical="center"/>
    </xf>
    <xf numFmtId="1" fontId="2" fillId="0" borderId="8" xfId="0" applyNumberFormat="1" applyFont="1" applyBorder="1" applyAlignment="1">
      <alignment horizontal="center" vertical="center"/>
    </xf>
    <xf numFmtId="1" fontId="2" fillId="0" borderId="59" xfId="0" applyNumberFormat="1" applyFont="1" applyBorder="1" applyAlignment="1">
      <alignment horizontal="center" vertical="center"/>
    </xf>
    <xf numFmtId="1" fontId="2" fillId="0" borderId="14"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10" fillId="3" borderId="6" xfId="0" applyFont="1" applyFill="1" applyBorder="1" applyAlignment="1">
      <alignment horizontal="center" vertical="center" wrapText="1"/>
    </xf>
    <xf numFmtId="0" fontId="0" fillId="3" borderId="4" xfId="0" applyFill="1" applyBorder="1" applyAlignment="1">
      <alignment horizontal="center" vertical="center" wrapText="1"/>
    </xf>
    <xf numFmtId="0" fontId="12" fillId="0" borderId="6" xfId="0" applyFont="1" applyBorder="1" applyAlignment="1">
      <alignment wrapText="1"/>
    </xf>
    <xf numFmtId="0" fontId="12" fillId="0" borderId="4" xfId="0" applyFont="1" applyBorder="1" applyAlignment="1">
      <alignment wrapText="1"/>
    </xf>
    <xf numFmtId="9" fontId="12" fillId="0" borderId="6"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2" fillId="11" borderId="15" xfId="0" applyFont="1" applyFill="1" applyBorder="1" applyAlignment="1">
      <alignment horizontal="center" vertical="center"/>
    </xf>
    <xf numFmtId="0" fontId="40" fillId="11" borderId="48" xfId="0" applyFont="1" applyFill="1" applyBorder="1" applyAlignment="1">
      <alignment horizontal="center"/>
    </xf>
    <xf numFmtId="0" fontId="40" fillId="11" borderId="56" xfId="0" applyFont="1" applyFill="1" applyBorder="1" applyAlignment="1">
      <alignment horizontal="center"/>
    </xf>
    <xf numFmtId="0" fontId="40" fillId="11" borderId="55" xfId="0" applyFont="1" applyFill="1" applyBorder="1" applyAlignment="1">
      <alignment horizontal="center"/>
    </xf>
    <xf numFmtId="0" fontId="22" fillId="11" borderId="45" xfId="0" applyFont="1" applyFill="1" applyBorder="1" applyAlignment="1">
      <alignment horizontal="center"/>
    </xf>
    <xf numFmtId="0" fontId="22" fillId="11" borderId="61" xfId="0" applyFont="1" applyFill="1" applyBorder="1" applyAlignment="1">
      <alignment horizontal="center"/>
    </xf>
    <xf numFmtId="0" fontId="40" fillId="11" borderId="28" xfId="0" applyFont="1" applyFill="1" applyBorder="1" applyAlignment="1">
      <alignment horizontal="center"/>
    </xf>
    <xf numFmtId="0" fontId="22" fillId="11" borderId="6" xfId="0" applyFont="1" applyFill="1" applyBorder="1" applyAlignment="1">
      <alignment horizontal="center" vertical="center"/>
    </xf>
    <xf numFmtId="0" fontId="39" fillId="0" borderId="0" xfId="0" applyFont="1" applyAlignment="1">
      <alignment horizontal="center" vertical="center"/>
    </xf>
    <xf numFmtId="0" fontId="22" fillId="11" borderId="7" xfId="0" applyFont="1" applyFill="1" applyBorder="1" applyAlignment="1">
      <alignment horizontal="center"/>
    </xf>
    <xf numFmtId="0" fontId="22" fillId="11" borderId="25" xfId="0" applyFont="1" applyFill="1" applyBorder="1" applyAlignment="1">
      <alignment horizontal="center"/>
    </xf>
    <xf numFmtId="0" fontId="22" fillId="11" borderId="8" xfId="0" applyFont="1" applyFill="1" applyBorder="1" applyAlignment="1">
      <alignment horizontal="center"/>
    </xf>
    <xf numFmtId="0" fontId="22" fillId="11" borderId="62" xfId="0" applyFont="1" applyFill="1" applyBorder="1" applyAlignment="1">
      <alignment horizontal="center"/>
    </xf>
    <xf numFmtId="0" fontId="22" fillId="11" borderId="65" xfId="0" applyFont="1" applyFill="1" applyBorder="1" applyAlignment="1">
      <alignment horizontal="center"/>
    </xf>
    <xf numFmtId="0" fontId="22" fillId="11" borderId="66" xfId="0" applyFont="1" applyFill="1" applyBorder="1" applyAlignment="1">
      <alignment horizontal="center"/>
    </xf>
    <xf numFmtId="0" fontId="22" fillId="11" borderId="26" xfId="0" applyFont="1" applyFill="1" applyBorder="1" applyAlignment="1">
      <alignment horizontal="center"/>
    </xf>
    <xf numFmtId="0" fontId="22" fillId="11" borderId="56" xfId="0" applyFont="1" applyFill="1" applyBorder="1" applyAlignment="1">
      <alignment horizontal="center"/>
    </xf>
    <xf numFmtId="0" fontId="22" fillId="11" borderId="12" xfId="0" applyFont="1" applyFill="1" applyBorder="1" applyAlignment="1">
      <alignment horizontal="center"/>
    </xf>
    <xf numFmtId="0" fontId="22" fillId="11" borderId="36" xfId="0" applyFont="1" applyFill="1" applyBorder="1" applyAlignment="1">
      <alignment horizontal="center"/>
    </xf>
    <xf numFmtId="0" fontId="18" fillId="9" borderId="55"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8" fillId="8" borderId="48" xfId="0" applyFont="1" applyFill="1" applyBorder="1" applyAlignment="1">
      <alignment horizontal="center" vertical="center" wrapText="1"/>
    </xf>
    <xf numFmtId="0" fontId="18" fillId="8" borderId="27"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18" fillId="8" borderId="26" xfId="0" applyFont="1" applyFill="1" applyBorder="1" applyAlignment="1">
      <alignment horizontal="center" vertical="center"/>
    </xf>
    <xf numFmtId="0" fontId="18" fillId="8" borderId="56" xfId="0" applyFont="1" applyFill="1" applyBorder="1" applyAlignment="1">
      <alignment horizontal="center" vertical="center"/>
    </xf>
    <xf numFmtId="0" fontId="18" fillId="8" borderId="12" xfId="0" applyFont="1" applyFill="1" applyBorder="1" applyAlignment="1">
      <alignment horizontal="center" vertical="center"/>
    </xf>
    <xf numFmtId="0" fontId="16" fillId="0" borderId="5"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center"/>
    </xf>
    <xf numFmtId="0" fontId="33" fillId="8" borderId="5" xfId="0" applyFont="1" applyFill="1" applyBorder="1" applyAlignment="1">
      <alignment horizontal="center" vertical="center" wrapText="1"/>
    </xf>
    <xf numFmtId="0" fontId="33" fillId="8" borderId="9"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17" fillId="0" borderId="54" xfId="0" applyFont="1" applyBorder="1" applyAlignment="1">
      <alignment vertical="center" wrapText="1"/>
    </xf>
    <xf numFmtId="0" fontId="17" fillId="0" borderId="0" xfId="0" applyFont="1" applyBorder="1" applyAlignment="1">
      <alignment vertical="center" wrapText="1"/>
    </xf>
    <xf numFmtId="0" fontId="18" fillId="9" borderId="48" xfId="0" applyFont="1" applyFill="1" applyBorder="1" applyAlignment="1">
      <alignment horizontal="center" vertical="center"/>
    </xf>
    <xf numFmtId="0" fontId="18" fillId="9" borderId="47" xfId="0" applyFont="1" applyFill="1" applyBorder="1" applyAlignment="1">
      <alignment horizontal="center" vertical="center"/>
    </xf>
    <xf numFmtId="0" fontId="18" fillId="9" borderId="27" xfId="0" applyFont="1" applyFill="1" applyBorder="1" applyAlignment="1">
      <alignment horizontal="center" vertical="center"/>
    </xf>
    <xf numFmtId="0" fontId="18" fillId="9" borderId="33" xfId="0" applyFont="1" applyFill="1" applyBorder="1" applyAlignment="1">
      <alignment horizontal="center" vertical="center"/>
    </xf>
    <xf numFmtId="0" fontId="0" fillId="0" borderId="0" xfId="0" applyAlignment="1">
      <alignment horizontal="center" vertical="center" wrapText="1"/>
    </xf>
    <xf numFmtId="0" fontId="21" fillId="9" borderId="5" xfId="0" applyFont="1" applyFill="1" applyBorder="1" applyAlignment="1">
      <alignment horizontal="center" vertical="center"/>
    </xf>
    <xf numFmtId="0" fontId="21" fillId="9" borderId="9" xfId="0" applyFont="1" applyFill="1" applyBorder="1" applyAlignment="1">
      <alignment horizontal="center" vertical="center"/>
    </xf>
    <xf numFmtId="0" fontId="21" fillId="9" borderId="26" xfId="0" applyFont="1" applyFill="1" applyBorder="1" applyAlignment="1">
      <alignment horizontal="center" vertical="center"/>
    </xf>
    <xf numFmtId="0" fontId="21" fillId="9" borderId="56" xfId="0" applyFont="1" applyFill="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7"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9" xfId="0" applyFont="1" applyBorder="1" applyAlignment="1">
      <alignment horizontal="center" vertical="center"/>
    </xf>
    <xf numFmtId="0" fontId="3" fillId="4" borderId="24" xfId="0" applyFont="1" applyFill="1" applyBorder="1" applyAlignment="1">
      <alignment vertical="center" wrapText="1"/>
    </xf>
    <xf numFmtId="0" fontId="3" fillId="4" borderId="16" xfId="0" applyFont="1" applyFill="1" applyBorder="1" applyAlignment="1">
      <alignment vertical="center" wrapText="1"/>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3" fillId="0" borderId="7" xfId="0" applyFont="1" applyBorder="1" applyAlignment="1">
      <alignment horizontal="center" vertical="center"/>
    </xf>
    <xf numFmtId="0" fontId="3" fillId="0" borderId="25" xfId="0" applyFont="1" applyBorder="1" applyAlignment="1">
      <alignment horizontal="center" vertical="center"/>
    </xf>
    <xf numFmtId="0" fontId="16" fillId="0" borderId="23" xfId="0" applyFont="1" applyBorder="1" applyAlignment="1">
      <alignment horizontal="center" vertical="center" wrapText="1"/>
    </xf>
    <xf numFmtId="0" fontId="3" fillId="4" borderId="33"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6" xfId="0" applyFont="1" applyFill="1" applyBorder="1" applyAlignment="1">
      <alignment horizontal="center" vertical="center"/>
    </xf>
    <xf numFmtId="0" fontId="2" fillId="0" borderId="47" xfId="0" applyFont="1" applyBorder="1" applyAlignment="1">
      <alignment horizontal="center" vertical="center"/>
    </xf>
    <xf numFmtId="0" fontId="2" fillId="0" borderId="33" xfId="0" applyFont="1" applyBorder="1" applyAlignment="1">
      <alignment horizontal="center" vertical="center"/>
    </xf>
    <xf numFmtId="0" fontId="2" fillId="7" borderId="22" xfId="0" applyFont="1" applyFill="1" applyBorder="1" applyAlignment="1">
      <alignment horizontal="center" vertical="center"/>
    </xf>
    <xf numFmtId="0" fontId="3" fillId="4" borderId="42" xfId="0" applyFont="1" applyFill="1" applyBorder="1" applyAlignment="1">
      <alignment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42" xfId="0" applyFont="1" applyBorder="1" applyAlignment="1">
      <alignment horizontal="center" vertical="center"/>
    </xf>
    <xf numFmtId="0" fontId="2" fillId="0" borderId="22" xfId="0" applyFont="1" applyBorder="1" applyAlignment="1">
      <alignment vertical="center"/>
    </xf>
    <xf numFmtId="0" fontId="2" fillId="0" borderId="22" xfId="0" applyFont="1" applyBorder="1" applyAlignment="1">
      <alignment horizontal="center" vertical="center"/>
    </xf>
    <xf numFmtId="0" fontId="2" fillId="0" borderId="43" xfId="0" applyFont="1" applyBorder="1" applyAlignment="1">
      <alignment horizontal="center" vertical="center"/>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H9" sqref="H9"/>
    </sheetView>
  </sheetViews>
  <sheetFormatPr baseColWidth="10" defaultRowHeight="15" x14ac:dyDescent="0.25"/>
  <cols>
    <col min="2" max="2" width="28.28515625" customWidth="1"/>
    <col min="6" max="9" width="12.85546875" customWidth="1"/>
    <col min="10" max="10" width="18.140625" customWidth="1"/>
    <col min="11" max="11" width="13.85546875" customWidth="1"/>
    <col min="13" max="13" width="16.42578125" customWidth="1"/>
    <col min="14" max="14" width="24.7109375" customWidth="1"/>
  </cols>
  <sheetData>
    <row r="1" spans="1:14" ht="19.5" thickBot="1" x14ac:dyDescent="0.3">
      <c r="A1" s="439" t="s">
        <v>176</v>
      </c>
      <c r="B1" s="440"/>
      <c r="C1" s="440"/>
      <c r="D1" s="440"/>
      <c r="E1" s="440"/>
      <c r="F1" s="440"/>
      <c r="G1" s="440"/>
      <c r="H1" s="440"/>
      <c r="I1" s="440"/>
      <c r="J1" s="440"/>
      <c r="K1" s="440"/>
      <c r="L1" s="440"/>
      <c r="M1" s="440"/>
      <c r="N1" s="441"/>
    </row>
    <row r="2" spans="1:14" ht="19.5" thickBot="1" x14ac:dyDescent="0.3">
      <c r="A2" s="442" t="s">
        <v>124</v>
      </c>
      <c r="B2" s="443"/>
      <c r="C2" s="439"/>
      <c r="D2" s="440"/>
      <c r="E2" s="440"/>
      <c r="F2" s="440"/>
      <c r="G2" s="440"/>
      <c r="H2" s="440"/>
      <c r="I2" s="440"/>
      <c r="J2" s="440"/>
      <c r="K2" s="440"/>
      <c r="L2" s="440"/>
      <c r="M2" s="440"/>
      <c r="N2" s="441"/>
    </row>
    <row r="3" spans="1:14" ht="15.75" thickBot="1" x14ac:dyDescent="0.3"/>
    <row r="4" spans="1:14" s="62" customFormat="1" ht="15.75" thickBot="1" x14ac:dyDescent="0.3">
      <c r="A4" s="444" t="s">
        <v>10</v>
      </c>
      <c r="B4" s="446" t="s">
        <v>1</v>
      </c>
      <c r="C4" s="448" t="s">
        <v>11</v>
      </c>
      <c r="D4" s="449"/>
      <c r="E4" s="216" t="s">
        <v>12</v>
      </c>
      <c r="F4" s="448" t="s">
        <v>140</v>
      </c>
      <c r="G4" s="450"/>
      <c r="H4" s="450"/>
      <c r="I4" s="449"/>
      <c r="J4" s="451" t="s">
        <v>2</v>
      </c>
      <c r="K4" s="453" t="s">
        <v>13</v>
      </c>
      <c r="L4" s="454"/>
      <c r="M4" s="455"/>
      <c r="N4" s="456" t="s">
        <v>128</v>
      </c>
    </row>
    <row r="5" spans="1:14" ht="50.25" thickBot="1" x14ac:dyDescent="0.3">
      <c r="A5" s="445"/>
      <c r="B5" s="447"/>
      <c r="C5" s="218" t="s">
        <v>14</v>
      </c>
      <c r="D5" s="218" t="s">
        <v>127</v>
      </c>
      <c r="E5" s="217" t="s">
        <v>15</v>
      </c>
      <c r="F5" s="97" t="s">
        <v>139</v>
      </c>
      <c r="G5" s="97" t="s">
        <v>177</v>
      </c>
      <c r="H5" s="97" t="s">
        <v>178</v>
      </c>
      <c r="I5" s="226" t="s">
        <v>179</v>
      </c>
      <c r="J5" s="452"/>
      <c r="K5" s="100" t="s">
        <v>141</v>
      </c>
      <c r="L5" s="227" t="s">
        <v>180</v>
      </c>
      <c r="M5" s="67" t="s">
        <v>16</v>
      </c>
      <c r="N5" s="456"/>
    </row>
    <row r="6" spans="1:14" ht="15.75" thickBot="1" x14ac:dyDescent="0.3">
      <c r="A6" s="54" t="s">
        <v>142</v>
      </c>
      <c r="B6" s="4"/>
      <c r="C6" s="5"/>
      <c r="D6" s="5"/>
      <c r="E6" s="6"/>
      <c r="F6" s="270">
        <f>(C6*(E6*(52/12))*12)/1820</f>
        <v>0</v>
      </c>
      <c r="G6" s="7"/>
      <c r="H6" s="436"/>
      <c r="I6" s="228">
        <f>F6+G6</f>
        <v>0</v>
      </c>
      <c r="J6" s="8">
        <f>(F6+G6)*$E$31</f>
        <v>0</v>
      </c>
      <c r="K6" s="101">
        <f>D6*12</f>
        <v>0</v>
      </c>
      <c r="L6" s="425">
        <f>E29*0.88</f>
        <v>526.71519999999998</v>
      </c>
      <c r="M6" s="68">
        <f>K6*$L$6</f>
        <v>0</v>
      </c>
      <c r="N6" s="71">
        <f>J6-M6</f>
        <v>0</v>
      </c>
    </row>
    <row r="7" spans="1:14" ht="15.75" thickBot="1" x14ac:dyDescent="0.3">
      <c r="A7" s="56" t="s">
        <v>164</v>
      </c>
      <c r="B7" s="9"/>
      <c r="C7" s="10"/>
      <c r="D7" s="10"/>
      <c r="E7" s="11"/>
      <c r="F7" s="270">
        <f>(C7*(E7*(52/12))*12)/1820</f>
        <v>0</v>
      </c>
      <c r="G7" s="7"/>
      <c r="H7" s="437"/>
      <c r="I7" s="228">
        <f t="shared" ref="I7:I8" si="0">F7+G7</f>
        <v>0</v>
      </c>
      <c r="J7" s="8">
        <f>(F7+G7)*$E$31</f>
        <v>0</v>
      </c>
      <c r="K7" s="101">
        <f>D7*12</f>
        <v>0</v>
      </c>
      <c r="L7" s="426"/>
      <c r="M7" s="68">
        <f t="shared" ref="M7:M8" si="1">K7*$L$6</f>
        <v>0</v>
      </c>
      <c r="N7" s="71">
        <f t="shared" ref="N7:N10" si="2">J7-M7</f>
        <v>0</v>
      </c>
    </row>
    <row r="8" spans="1:14" ht="15.75" thickBot="1" x14ac:dyDescent="0.3">
      <c r="A8" s="55" t="s">
        <v>165</v>
      </c>
      <c r="B8" s="9"/>
      <c r="C8" s="10"/>
      <c r="D8" s="10"/>
      <c r="E8" s="11"/>
      <c r="F8" s="270">
        <f>(C8*(E8*(52/12))*12)/1820</f>
        <v>0</v>
      </c>
      <c r="G8" s="7"/>
      <c r="H8" s="438"/>
      <c r="I8" s="228">
        <f t="shared" si="0"/>
        <v>0</v>
      </c>
      <c r="J8" s="8">
        <f>(F8+G8)*$E$31</f>
        <v>0</v>
      </c>
      <c r="K8" s="101">
        <f>D8*12</f>
        <v>0</v>
      </c>
      <c r="L8" s="426"/>
      <c r="M8" s="68">
        <f t="shared" si="1"/>
        <v>0</v>
      </c>
      <c r="N8" s="71">
        <f t="shared" si="2"/>
        <v>0</v>
      </c>
    </row>
    <row r="9" spans="1:14" ht="15.75" thickBot="1" x14ac:dyDescent="0.3">
      <c r="A9" s="57" t="s">
        <v>134</v>
      </c>
      <c r="B9" s="64"/>
      <c r="C9" s="65"/>
      <c r="D9" s="98"/>
      <c r="E9" s="66"/>
      <c r="F9" s="99"/>
      <c r="G9" s="99"/>
      <c r="H9" s="273">
        <f>(C9*(E9*(52/12))*12)/1820</f>
        <v>0</v>
      </c>
      <c r="I9" s="99"/>
      <c r="J9" s="229">
        <f>H9*$E$31</f>
        <v>0</v>
      </c>
      <c r="K9" s="427"/>
      <c r="L9" s="428"/>
      <c r="M9" s="429"/>
      <c r="N9" s="71">
        <f>J9</f>
        <v>0</v>
      </c>
    </row>
    <row r="10" spans="1:14" ht="16.5" thickBot="1" x14ac:dyDescent="0.3">
      <c r="A10" s="63"/>
      <c r="B10" s="69" t="s">
        <v>3</v>
      </c>
      <c r="C10" s="271">
        <f>SUM(C6:C9)</f>
        <v>0</v>
      </c>
      <c r="D10" s="271">
        <f>SUM(D6:D9)</f>
        <v>0</v>
      </c>
      <c r="E10" s="70"/>
      <c r="F10" s="272">
        <f>SUM(F6:F9)</f>
        <v>0</v>
      </c>
      <c r="G10" s="272">
        <f>SUM(G6:G9)</f>
        <v>0</v>
      </c>
      <c r="H10" s="272">
        <f>SUM(H6:H9)</f>
        <v>0</v>
      </c>
      <c r="I10" s="230">
        <f>SUM(I6:I9)</f>
        <v>0</v>
      </c>
      <c r="J10" s="231">
        <f>SUM(J6:J9)</f>
        <v>0</v>
      </c>
      <c r="K10" s="232">
        <f>SUM(K6:K8)</f>
        <v>0</v>
      </c>
      <c r="L10" s="233"/>
      <c r="M10" s="234">
        <f>SUM(M6:M8)</f>
        <v>0</v>
      </c>
      <c r="N10" s="235">
        <f t="shared" si="2"/>
        <v>0</v>
      </c>
    </row>
    <row r="11" spans="1:14" x14ac:dyDescent="0.25">
      <c r="A11" s="12"/>
      <c r="B11" s="12"/>
      <c r="C11" s="12"/>
      <c r="D11" s="12"/>
      <c r="E11" s="12"/>
      <c r="F11" s="236"/>
      <c r="G11" s="236"/>
      <c r="H11" s="12"/>
      <c r="I11" s="12"/>
      <c r="J11" s="12"/>
      <c r="K11" s="12"/>
      <c r="L11" s="12"/>
      <c r="M11" s="12"/>
    </row>
    <row r="12" spans="1:14" ht="171.75" customHeight="1" x14ac:dyDescent="0.25">
      <c r="A12" s="430" t="s">
        <v>192</v>
      </c>
      <c r="B12" s="430"/>
      <c r="C12" s="430"/>
      <c r="D12" s="430"/>
      <c r="E12" s="430"/>
      <c r="F12" s="430"/>
      <c r="G12" s="430"/>
      <c r="H12" s="430"/>
      <c r="I12" s="430"/>
      <c r="J12" s="430"/>
      <c r="K12" s="430"/>
      <c r="L12" s="430"/>
      <c r="M12" s="430"/>
      <c r="N12" s="430"/>
    </row>
    <row r="13" spans="1:14" ht="15.75" thickBot="1" x14ac:dyDescent="0.3">
      <c r="A13" s="215"/>
      <c r="B13" s="215"/>
      <c r="C13" s="215"/>
      <c r="D13" s="215"/>
      <c r="E13" s="215"/>
      <c r="F13" s="215"/>
      <c r="G13" s="215"/>
      <c r="H13" s="215"/>
      <c r="I13" s="215"/>
      <c r="J13" s="215"/>
      <c r="K13" s="215"/>
      <c r="L13" s="215"/>
      <c r="M13" s="215"/>
      <c r="N13" s="215"/>
    </row>
    <row r="14" spans="1:14" s="60" customFormat="1" ht="26.45" customHeight="1" thickBot="1" x14ac:dyDescent="0.3">
      <c r="A14" s="83"/>
      <c r="B14" s="89"/>
      <c r="C14" s="431" t="s">
        <v>135</v>
      </c>
      <c r="D14" s="432"/>
      <c r="E14" s="432" t="s">
        <v>136</v>
      </c>
      <c r="F14" s="433"/>
      <c r="G14" s="96"/>
      <c r="H14" s="96"/>
      <c r="I14" s="96"/>
      <c r="J14" s="84"/>
      <c r="K14" s="84"/>
      <c r="L14" s="84"/>
      <c r="M14" s="84"/>
      <c r="N14" s="84"/>
    </row>
    <row r="15" spans="1:14" s="60" customFormat="1" ht="18" thickBot="1" x14ac:dyDescent="0.3">
      <c r="A15" s="83"/>
      <c r="B15" s="88" t="s">
        <v>181</v>
      </c>
      <c r="C15" s="434"/>
      <c r="D15" s="434"/>
      <c r="E15" s="434"/>
      <c r="F15" s="435"/>
      <c r="G15" s="86"/>
      <c r="H15" s="86"/>
      <c r="I15" s="86"/>
      <c r="J15" s="84"/>
      <c r="K15" s="84"/>
      <c r="L15" s="84"/>
      <c r="M15" s="84"/>
      <c r="N15" s="84"/>
    </row>
    <row r="16" spans="1:14" s="60" customFormat="1" ht="24.75" customHeight="1" x14ac:dyDescent="0.25">
      <c r="A16" s="87" t="s">
        <v>193</v>
      </c>
      <c r="B16" s="85"/>
      <c r="C16" s="86"/>
      <c r="D16" s="86"/>
      <c r="E16" s="86"/>
      <c r="F16" s="86"/>
      <c r="G16" s="84"/>
      <c r="H16" s="84"/>
      <c r="I16" s="84"/>
      <c r="J16" s="84"/>
      <c r="K16" s="84"/>
    </row>
    <row r="17" spans="1:13" s="60" customFormat="1" ht="24.75" customHeight="1" x14ac:dyDescent="0.25">
      <c r="A17" s="87" t="s">
        <v>194</v>
      </c>
      <c r="B17" s="85"/>
      <c r="C17" s="86"/>
      <c r="D17" s="86"/>
      <c r="E17" s="86"/>
      <c r="F17" s="86"/>
      <c r="G17" s="84"/>
      <c r="H17" s="84"/>
      <c r="I17" s="84"/>
      <c r="J17" s="84"/>
      <c r="K17" s="84"/>
    </row>
    <row r="18" spans="1:13" s="60" customFormat="1" ht="24.75" customHeight="1" x14ac:dyDescent="0.25">
      <c r="A18" s="87"/>
      <c r="B18" s="85"/>
      <c r="C18" s="86"/>
      <c r="D18" s="86"/>
      <c r="E18" s="86"/>
      <c r="F18" s="86"/>
      <c r="G18" s="84"/>
      <c r="H18" s="84"/>
      <c r="I18" s="84"/>
      <c r="J18" s="84"/>
      <c r="K18" s="84"/>
    </row>
    <row r="19" spans="1:13" x14ac:dyDescent="0.25">
      <c r="A19" s="72" t="s">
        <v>129</v>
      </c>
      <c r="B19" s="75"/>
      <c r="C19" s="76"/>
      <c r="D19" s="73"/>
      <c r="E19" s="421" t="s">
        <v>130</v>
      </c>
      <c r="F19" s="421"/>
      <c r="G19" s="421"/>
      <c r="H19" s="421"/>
      <c r="I19" s="421"/>
      <c r="J19" s="421"/>
      <c r="K19" s="421"/>
      <c r="L19" s="421"/>
      <c r="M19" s="12"/>
    </row>
    <row r="20" spans="1:13" x14ac:dyDescent="0.25">
      <c r="E20" s="221"/>
      <c r="F20" s="221"/>
      <c r="G20" s="221"/>
      <c r="H20" s="221"/>
      <c r="I20" s="221"/>
      <c r="J20" s="221"/>
      <c r="K20" s="221"/>
      <c r="L20" s="221"/>
      <c r="M20" s="12"/>
    </row>
    <row r="21" spans="1:13" x14ac:dyDescent="0.25">
      <c r="E21" s="221"/>
      <c r="F21" s="221"/>
      <c r="G21" s="221"/>
      <c r="H21" s="221"/>
      <c r="I21" s="221"/>
      <c r="J21" s="221"/>
      <c r="K21" s="221"/>
      <c r="L21" s="221"/>
      <c r="M21" s="12"/>
    </row>
    <row r="22" spans="1:13" x14ac:dyDescent="0.25">
      <c r="E22" s="221"/>
      <c r="F22" s="221"/>
      <c r="G22" s="221"/>
      <c r="H22" s="221"/>
      <c r="I22" s="221"/>
      <c r="J22" s="221"/>
      <c r="K22" s="221"/>
      <c r="L22" s="221"/>
      <c r="M22" s="12"/>
    </row>
    <row r="23" spans="1:13" x14ac:dyDescent="0.25">
      <c r="E23" s="221"/>
      <c r="F23" s="221"/>
      <c r="G23" s="221"/>
      <c r="H23" s="221"/>
      <c r="I23" s="221"/>
      <c r="J23" s="221"/>
      <c r="K23" s="221"/>
      <c r="L23" s="221"/>
      <c r="M23" s="12"/>
    </row>
    <row r="24" spans="1:13" x14ac:dyDescent="0.25">
      <c r="E24" s="221"/>
      <c r="F24" s="221"/>
      <c r="G24" s="221"/>
      <c r="H24" s="221"/>
      <c r="I24" s="221"/>
      <c r="J24" s="221"/>
      <c r="K24" s="221"/>
      <c r="L24" s="221"/>
      <c r="M24" s="12"/>
    </row>
    <row r="25" spans="1:13" x14ac:dyDescent="0.25">
      <c r="E25" s="221"/>
      <c r="F25" s="221"/>
      <c r="G25" s="221"/>
      <c r="H25" s="221"/>
      <c r="I25" s="221"/>
      <c r="J25" s="221"/>
      <c r="K25" s="221"/>
      <c r="L25" s="221"/>
      <c r="M25" s="12"/>
    </row>
    <row r="26" spans="1:13" x14ac:dyDescent="0.25">
      <c r="A26" s="12"/>
      <c r="B26" s="12"/>
      <c r="C26" s="12"/>
      <c r="D26" s="12"/>
      <c r="E26" s="12"/>
      <c r="F26" s="12"/>
      <c r="G26" s="12"/>
      <c r="H26" s="12"/>
      <c r="I26" s="12"/>
      <c r="J26" s="12"/>
      <c r="K26" s="12"/>
      <c r="L26" s="12"/>
      <c r="M26" s="12"/>
    </row>
    <row r="27" spans="1:13" x14ac:dyDescent="0.25">
      <c r="A27" s="12"/>
      <c r="B27" s="12"/>
      <c r="C27" s="12"/>
      <c r="D27" s="12"/>
      <c r="E27" s="12"/>
      <c r="F27" s="12"/>
      <c r="G27" s="12"/>
      <c r="H27" s="12"/>
      <c r="I27" s="12"/>
      <c r="J27" s="12"/>
      <c r="K27" s="12"/>
      <c r="L27" s="12"/>
      <c r="M27" s="12"/>
    </row>
    <row r="28" spans="1:13" x14ac:dyDescent="0.25">
      <c r="A28" s="12"/>
      <c r="B28" s="12"/>
      <c r="C28" s="12"/>
      <c r="D28" s="12"/>
      <c r="E28" s="12"/>
      <c r="F28" s="12"/>
      <c r="G28" s="12"/>
      <c r="H28" s="12"/>
      <c r="I28" s="12"/>
      <c r="J28" s="12"/>
      <c r="K28" s="12"/>
      <c r="L28" s="12"/>
      <c r="M28" s="12"/>
    </row>
    <row r="29" spans="1:13" x14ac:dyDescent="0.25">
      <c r="A29" s="12"/>
      <c r="B29" s="422" t="s">
        <v>167</v>
      </c>
      <c r="C29" s="423"/>
      <c r="D29" s="424"/>
      <c r="E29" s="61">
        <v>598.54</v>
      </c>
      <c r="F29" s="12"/>
      <c r="G29" s="12"/>
      <c r="H29" s="12"/>
      <c r="I29" s="12"/>
      <c r="J29" s="12"/>
      <c r="K29" s="12"/>
      <c r="L29" s="12"/>
      <c r="M29" s="12"/>
    </row>
    <row r="30" spans="1:13" x14ac:dyDescent="0.25">
      <c r="A30" s="12"/>
      <c r="B30" s="13"/>
      <c r="C30" s="13"/>
      <c r="D30" s="13"/>
      <c r="E30" s="13"/>
      <c r="F30" s="12"/>
      <c r="G30" s="12"/>
      <c r="H30" s="12"/>
      <c r="I30" s="12"/>
      <c r="J30" s="12"/>
      <c r="K30" s="12"/>
      <c r="L30" s="12"/>
      <c r="M30" s="12"/>
    </row>
    <row r="31" spans="1:13" x14ac:dyDescent="0.25">
      <c r="A31" s="12"/>
      <c r="B31" s="422" t="s">
        <v>182</v>
      </c>
      <c r="C31" s="423"/>
      <c r="D31" s="424"/>
      <c r="E31" s="61">
        <v>22289</v>
      </c>
      <c r="F31" s="12"/>
      <c r="G31" s="12"/>
      <c r="H31" s="12"/>
      <c r="I31" s="12"/>
      <c r="J31" s="12"/>
      <c r="K31" s="12"/>
      <c r="L31" s="12"/>
      <c r="M31" s="12"/>
    </row>
  </sheetData>
  <mergeCells count="21">
    <mergeCell ref="A1:N1"/>
    <mergeCell ref="A2:B2"/>
    <mergeCell ref="C2:N2"/>
    <mergeCell ref="A4:A5"/>
    <mergeCell ref="B4:B5"/>
    <mergeCell ref="C4:D4"/>
    <mergeCell ref="F4:I4"/>
    <mergeCell ref="J4:J5"/>
    <mergeCell ref="K4:M4"/>
    <mergeCell ref="N4:N5"/>
    <mergeCell ref="E19:L19"/>
    <mergeCell ref="B29:D29"/>
    <mergeCell ref="B31:D31"/>
    <mergeCell ref="L6:L8"/>
    <mergeCell ref="K9:M9"/>
    <mergeCell ref="A12:N12"/>
    <mergeCell ref="C14:D14"/>
    <mergeCell ref="E14:F14"/>
    <mergeCell ref="C15:D15"/>
    <mergeCell ref="E15:F15"/>
    <mergeCell ref="H6:H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63"/>
  <sheetViews>
    <sheetView topLeftCell="A49" workbookViewId="0">
      <selection activeCell="D33" sqref="D33"/>
    </sheetView>
  </sheetViews>
  <sheetFormatPr baseColWidth="10" defaultRowHeight="15" x14ac:dyDescent="0.25"/>
  <cols>
    <col min="1" max="1" width="7.28515625" customWidth="1"/>
    <col min="2" max="2" width="39" bestFit="1" customWidth="1"/>
    <col min="3" max="5" width="11.28515625" bestFit="1" customWidth="1"/>
    <col min="6" max="6" width="38.5703125" bestFit="1" customWidth="1"/>
    <col min="7" max="7" width="10.140625" bestFit="1" customWidth="1"/>
    <col min="8" max="9" width="11.28515625" bestFit="1" customWidth="1"/>
  </cols>
  <sheetData>
    <row r="1" spans="1:9" ht="34.5" customHeight="1" thickBot="1" x14ac:dyDescent="0.3">
      <c r="A1" s="442" t="s">
        <v>189</v>
      </c>
      <c r="B1" s="613"/>
      <c r="C1" s="613"/>
      <c r="D1" s="613"/>
      <c r="E1" s="613"/>
      <c r="F1" s="613"/>
      <c r="G1" s="613"/>
      <c r="H1" s="613"/>
      <c r="I1" s="613"/>
    </row>
    <row r="2" spans="1:9" ht="15.75" thickBot="1" x14ac:dyDescent="0.3">
      <c r="A2" s="119"/>
      <c r="B2" s="156"/>
      <c r="C2" s="120" t="s">
        <v>146</v>
      </c>
      <c r="D2" s="120" t="s">
        <v>147</v>
      </c>
      <c r="E2" s="121" t="s">
        <v>148</v>
      </c>
      <c r="F2" s="119"/>
      <c r="G2" s="120" t="s">
        <v>146</v>
      </c>
      <c r="H2" s="120" t="s">
        <v>147</v>
      </c>
      <c r="I2" s="121" t="s">
        <v>148</v>
      </c>
    </row>
    <row r="3" spans="1:9" ht="15.75" thickBot="1" x14ac:dyDescent="0.3">
      <c r="A3" s="599" t="s">
        <v>31</v>
      </c>
      <c r="B3" s="601"/>
      <c r="C3" s="111" t="s">
        <v>126</v>
      </c>
      <c r="D3" s="111" t="s">
        <v>126</v>
      </c>
      <c r="E3" s="155" t="s">
        <v>126</v>
      </c>
      <c r="F3" s="102" t="s">
        <v>32</v>
      </c>
      <c r="G3" s="111" t="s">
        <v>33</v>
      </c>
      <c r="H3" s="111" t="s">
        <v>126</v>
      </c>
      <c r="I3" s="155" t="s">
        <v>126</v>
      </c>
    </row>
    <row r="4" spans="1:9" ht="15.75" thickBot="1" x14ac:dyDescent="0.3">
      <c r="A4" s="115">
        <v>60</v>
      </c>
      <c r="B4" s="116" t="s">
        <v>34</v>
      </c>
      <c r="C4" s="116">
        <f t="shared" ref="C4:E4" si="0">SUM(C5:C8)</f>
        <v>0</v>
      </c>
      <c r="D4" s="116">
        <f t="shared" si="0"/>
        <v>0</v>
      </c>
      <c r="E4" s="117">
        <f t="shared" si="0"/>
        <v>0</v>
      </c>
      <c r="F4" s="115" t="s">
        <v>35</v>
      </c>
      <c r="G4" s="133">
        <f t="shared" ref="G4:I4" si="1">SUM(G5:G9)</f>
        <v>0</v>
      </c>
      <c r="H4" s="116">
        <f t="shared" si="1"/>
        <v>0</v>
      </c>
      <c r="I4" s="117">
        <f t="shared" si="1"/>
        <v>0</v>
      </c>
    </row>
    <row r="5" spans="1:9" x14ac:dyDescent="0.25">
      <c r="A5" s="157">
        <v>602</v>
      </c>
      <c r="B5" s="113" t="s">
        <v>36</v>
      </c>
      <c r="C5" s="113"/>
      <c r="D5" s="113"/>
      <c r="E5" s="132"/>
      <c r="F5" s="131" t="s">
        <v>37</v>
      </c>
      <c r="G5" s="113"/>
      <c r="H5" s="113"/>
      <c r="I5" s="132"/>
    </row>
    <row r="6" spans="1:9" x14ac:dyDescent="0.25">
      <c r="A6" s="158">
        <v>604</v>
      </c>
      <c r="B6" s="104" t="s">
        <v>38</v>
      </c>
      <c r="C6" s="104"/>
      <c r="D6" s="104"/>
      <c r="E6" s="125"/>
      <c r="F6" s="124" t="s">
        <v>39</v>
      </c>
      <c r="G6" s="104"/>
      <c r="H6" s="104"/>
      <c r="I6" s="125"/>
    </row>
    <row r="7" spans="1:9" x14ac:dyDescent="0.25">
      <c r="A7" s="158">
        <v>605</v>
      </c>
      <c r="B7" s="104" t="s">
        <v>40</v>
      </c>
      <c r="C7" s="104"/>
      <c r="D7" s="104"/>
      <c r="E7" s="125"/>
      <c r="F7" s="124" t="s">
        <v>41</v>
      </c>
      <c r="G7" s="104"/>
      <c r="H7" s="104"/>
      <c r="I7" s="125"/>
    </row>
    <row r="8" spans="1:9" ht="15.75" thickBot="1" x14ac:dyDescent="0.3">
      <c r="A8" s="159">
        <v>606</v>
      </c>
      <c r="B8" s="112" t="s">
        <v>42</v>
      </c>
      <c r="C8" s="112"/>
      <c r="D8" s="112"/>
      <c r="E8" s="144"/>
      <c r="F8" s="124" t="s">
        <v>43</v>
      </c>
      <c r="G8" s="104"/>
      <c r="H8" s="104"/>
      <c r="I8" s="125"/>
    </row>
    <row r="9" spans="1:9" ht="15.75" thickBot="1" x14ac:dyDescent="0.3">
      <c r="A9" s="115">
        <v>61</v>
      </c>
      <c r="B9" s="116" t="s">
        <v>44</v>
      </c>
      <c r="C9" s="116">
        <f t="shared" ref="C9:E9" si="2">SUM(C10:C18)</f>
        <v>0</v>
      </c>
      <c r="D9" s="116">
        <f t="shared" si="2"/>
        <v>0</v>
      </c>
      <c r="E9" s="117">
        <f t="shared" si="2"/>
        <v>0</v>
      </c>
      <c r="F9" s="134" t="s">
        <v>45</v>
      </c>
      <c r="G9" s="112"/>
      <c r="H9" s="135"/>
      <c r="I9" s="136"/>
    </row>
    <row r="10" spans="1:9" ht="15.75" thickBot="1" x14ac:dyDescent="0.3">
      <c r="A10" s="157">
        <v>611</v>
      </c>
      <c r="B10" s="113" t="s">
        <v>46</v>
      </c>
      <c r="C10" s="113"/>
      <c r="D10" s="113"/>
      <c r="E10" s="132"/>
      <c r="F10" s="115" t="s">
        <v>110</v>
      </c>
      <c r="G10" s="133">
        <f>SUM( G11:G44)</f>
        <v>0</v>
      </c>
      <c r="H10" s="133">
        <f>SUM( H11:H44)</f>
        <v>0</v>
      </c>
      <c r="I10" s="138">
        <f>SUM( I11:I44)</f>
        <v>0</v>
      </c>
    </row>
    <row r="11" spans="1:9" x14ac:dyDescent="0.25">
      <c r="A11" s="158">
        <v>612</v>
      </c>
      <c r="B11" s="104" t="s">
        <v>47</v>
      </c>
      <c r="C11" s="104"/>
      <c r="D11" s="104"/>
      <c r="E11" s="125"/>
      <c r="F11" s="137" t="s">
        <v>48</v>
      </c>
      <c r="G11" s="113"/>
      <c r="H11" s="113"/>
      <c r="I11" s="132"/>
    </row>
    <row r="12" spans="1:9" x14ac:dyDescent="0.25">
      <c r="A12" s="158">
        <v>613</v>
      </c>
      <c r="B12" s="104" t="s">
        <v>49</v>
      </c>
      <c r="C12" s="104"/>
      <c r="D12" s="104"/>
      <c r="E12" s="125"/>
      <c r="F12" s="127" t="s">
        <v>48</v>
      </c>
      <c r="G12" s="104"/>
      <c r="H12" s="104"/>
      <c r="I12" s="125"/>
    </row>
    <row r="13" spans="1:9" x14ac:dyDescent="0.25">
      <c r="A13" s="158">
        <v>613</v>
      </c>
      <c r="B13" s="104" t="s">
        <v>50</v>
      </c>
      <c r="C13" s="104"/>
      <c r="D13" s="104"/>
      <c r="E13" s="125"/>
      <c r="F13" s="127" t="s">
        <v>48</v>
      </c>
      <c r="G13" s="104"/>
      <c r="H13" s="104"/>
      <c r="I13" s="125"/>
    </row>
    <row r="14" spans="1:9" x14ac:dyDescent="0.25">
      <c r="A14" s="158">
        <v>614</v>
      </c>
      <c r="B14" s="104" t="s">
        <v>51</v>
      </c>
      <c r="C14" s="104"/>
      <c r="D14" s="104"/>
      <c r="E14" s="125"/>
      <c r="F14" s="127" t="s">
        <v>48</v>
      </c>
      <c r="G14" s="104"/>
      <c r="H14" s="104"/>
      <c r="I14" s="125"/>
    </row>
    <row r="15" spans="1:9" x14ac:dyDescent="0.25">
      <c r="A15" s="158">
        <v>615</v>
      </c>
      <c r="B15" s="104" t="s">
        <v>52</v>
      </c>
      <c r="C15" s="104"/>
      <c r="D15" s="104"/>
      <c r="E15" s="125"/>
      <c r="F15" s="124" t="s">
        <v>53</v>
      </c>
      <c r="G15" s="104"/>
      <c r="H15" s="104"/>
      <c r="I15" s="125"/>
    </row>
    <row r="16" spans="1:9" x14ac:dyDescent="0.25">
      <c r="A16" s="158">
        <v>616</v>
      </c>
      <c r="B16" s="104" t="s">
        <v>54</v>
      </c>
      <c r="C16" s="104"/>
      <c r="D16" s="104"/>
      <c r="E16" s="125"/>
      <c r="F16" s="127" t="s">
        <v>55</v>
      </c>
      <c r="G16" s="104"/>
      <c r="H16" s="104"/>
      <c r="I16" s="125"/>
    </row>
    <row r="17" spans="1:9" x14ac:dyDescent="0.25">
      <c r="A17" s="158">
        <v>617</v>
      </c>
      <c r="B17" s="104" t="s">
        <v>56</v>
      </c>
      <c r="C17" s="104"/>
      <c r="D17" s="104"/>
      <c r="E17" s="125"/>
      <c r="F17" s="127" t="s">
        <v>55</v>
      </c>
      <c r="G17" s="104"/>
      <c r="H17" s="104"/>
      <c r="I17" s="125"/>
    </row>
    <row r="18" spans="1:9" ht="15.75" thickBot="1" x14ac:dyDescent="0.3">
      <c r="A18" s="159">
        <v>618</v>
      </c>
      <c r="B18" s="112" t="s">
        <v>57</v>
      </c>
      <c r="C18" s="112"/>
      <c r="D18" s="112"/>
      <c r="E18" s="144"/>
      <c r="F18" s="127" t="s">
        <v>55</v>
      </c>
      <c r="G18" s="104"/>
      <c r="H18" s="104"/>
      <c r="I18" s="125"/>
    </row>
    <row r="19" spans="1:9" ht="15.75" thickBot="1" x14ac:dyDescent="0.3">
      <c r="A19" s="115">
        <v>62</v>
      </c>
      <c r="B19" s="116" t="s">
        <v>58</v>
      </c>
      <c r="C19" s="116">
        <f t="shared" ref="C19:E19" si="3">SUM(C20:C31)</f>
        <v>0</v>
      </c>
      <c r="D19" s="116">
        <f t="shared" si="3"/>
        <v>0</v>
      </c>
      <c r="E19" s="117">
        <f t="shared" si="3"/>
        <v>0</v>
      </c>
      <c r="F19" s="124"/>
      <c r="G19" s="104"/>
      <c r="H19" s="107"/>
      <c r="I19" s="126"/>
    </row>
    <row r="20" spans="1:9" x14ac:dyDescent="0.25">
      <c r="A20" s="157">
        <v>621</v>
      </c>
      <c r="B20" s="113" t="s">
        <v>59</v>
      </c>
      <c r="C20" s="113"/>
      <c r="D20" s="113"/>
      <c r="E20" s="132"/>
      <c r="F20" s="124" t="s">
        <v>111</v>
      </c>
      <c r="G20" s="104"/>
      <c r="H20" s="104"/>
      <c r="I20" s="125"/>
    </row>
    <row r="21" spans="1:9" x14ac:dyDescent="0.25">
      <c r="A21" s="158">
        <v>622</v>
      </c>
      <c r="B21" s="104" t="s">
        <v>60</v>
      </c>
      <c r="C21" s="104"/>
      <c r="D21" s="104"/>
      <c r="E21" s="125"/>
      <c r="F21" s="124" t="s">
        <v>61</v>
      </c>
      <c r="G21" s="104"/>
      <c r="H21" s="104"/>
      <c r="I21" s="125"/>
    </row>
    <row r="22" spans="1:9" x14ac:dyDescent="0.25">
      <c r="A22" s="158"/>
      <c r="B22" s="104" t="s">
        <v>62</v>
      </c>
      <c r="C22" s="104"/>
      <c r="D22" s="104"/>
      <c r="E22" s="125"/>
      <c r="F22" s="124"/>
      <c r="G22" s="104"/>
      <c r="H22" s="104"/>
      <c r="I22" s="125"/>
    </row>
    <row r="23" spans="1:9" x14ac:dyDescent="0.25">
      <c r="A23" s="158"/>
      <c r="B23" s="104" t="s">
        <v>63</v>
      </c>
      <c r="C23" s="104"/>
      <c r="D23" s="104"/>
      <c r="E23" s="125"/>
      <c r="F23" s="124" t="s">
        <v>64</v>
      </c>
      <c r="G23" s="104"/>
      <c r="H23" s="104"/>
      <c r="I23" s="125"/>
    </row>
    <row r="24" spans="1:9" x14ac:dyDescent="0.25">
      <c r="A24" s="158">
        <v>623</v>
      </c>
      <c r="B24" s="104" t="s">
        <v>65</v>
      </c>
      <c r="C24" s="104"/>
      <c r="D24" s="104"/>
      <c r="E24" s="125"/>
      <c r="F24" s="124" t="s">
        <v>64</v>
      </c>
      <c r="G24" s="104"/>
      <c r="H24" s="104"/>
      <c r="I24" s="125"/>
    </row>
    <row r="25" spans="1:9" x14ac:dyDescent="0.25">
      <c r="A25" s="626">
        <v>624</v>
      </c>
      <c r="B25" s="627" t="s">
        <v>66</v>
      </c>
      <c r="C25" s="628"/>
      <c r="D25" s="628"/>
      <c r="E25" s="629"/>
      <c r="F25" s="124" t="s">
        <v>64</v>
      </c>
      <c r="G25" s="104"/>
      <c r="H25" s="104"/>
      <c r="I25" s="125"/>
    </row>
    <row r="26" spans="1:9" x14ac:dyDescent="0.25">
      <c r="A26" s="626"/>
      <c r="B26" s="627"/>
      <c r="C26" s="628"/>
      <c r="D26" s="628"/>
      <c r="E26" s="629"/>
      <c r="F26" s="127"/>
      <c r="G26" s="104"/>
      <c r="H26" s="104"/>
      <c r="I26" s="125"/>
    </row>
    <row r="27" spans="1:9" x14ac:dyDescent="0.25">
      <c r="A27" s="626">
        <v>625</v>
      </c>
      <c r="B27" s="627" t="s">
        <v>67</v>
      </c>
      <c r="C27" s="619"/>
      <c r="D27" s="619"/>
      <c r="E27" s="631"/>
      <c r="F27" s="124" t="s">
        <v>68</v>
      </c>
      <c r="G27" s="104"/>
      <c r="H27" s="104"/>
      <c r="I27" s="125"/>
    </row>
    <row r="28" spans="1:9" x14ac:dyDescent="0.25">
      <c r="A28" s="626"/>
      <c r="B28" s="627"/>
      <c r="C28" s="630"/>
      <c r="D28" s="630"/>
      <c r="E28" s="632"/>
      <c r="F28" s="128"/>
      <c r="G28" s="104"/>
      <c r="H28" s="104"/>
      <c r="I28" s="125"/>
    </row>
    <row r="29" spans="1:9" x14ac:dyDescent="0.25">
      <c r="A29" s="158">
        <v>626</v>
      </c>
      <c r="B29" s="104" t="s">
        <v>69</v>
      </c>
      <c r="C29" s="104"/>
      <c r="D29" s="104"/>
      <c r="E29" s="125"/>
      <c r="F29" s="124" t="s">
        <v>70</v>
      </c>
      <c r="G29" s="104"/>
      <c r="H29" s="104"/>
      <c r="I29" s="125"/>
    </row>
    <row r="30" spans="1:9" x14ac:dyDescent="0.25">
      <c r="A30" s="158">
        <v>627</v>
      </c>
      <c r="B30" s="104" t="s">
        <v>71</v>
      </c>
      <c r="C30" s="104"/>
      <c r="D30" s="104"/>
      <c r="E30" s="125"/>
      <c r="F30" s="128" t="s">
        <v>72</v>
      </c>
      <c r="G30" s="104"/>
      <c r="H30" s="104"/>
      <c r="I30" s="125"/>
    </row>
    <row r="31" spans="1:9" x14ac:dyDescent="0.25">
      <c r="A31" s="158">
        <v>628</v>
      </c>
      <c r="B31" s="104" t="s">
        <v>73</v>
      </c>
      <c r="C31" s="104"/>
      <c r="D31" s="104"/>
      <c r="E31" s="125"/>
      <c r="F31" s="128"/>
      <c r="G31" s="104"/>
      <c r="H31" s="104"/>
      <c r="I31" s="125"/>
    </row>
    <row r="32" spans="1:9" ht="15.75" thickBot="1" x14ac:dyDescent="0.3">
      <c r="A32" s="618"/>
      <c r="B32" s="619"/>
      <c r="C32" s="114"/>
      <c r="D32" s="114"/>
      <c r="E32" s="160"/>
      <c r="F32" s="128" t="s">
        <v>74</v>
      </c>
      <c r="G32" s="104"/>
      <c r="H32" s="109"/>
      <c r="I32" s="129"/>
    </row>
    <row r="33" spans="1:9" ht="15.75" thickBot="1" x14ac:dyDescent="0.3">
      <c r="A33" s="115">
        <v>63</v>
      </c>
      <c r="B33" s="116" t="s">
        <v>75</v>
      </c>
      <c r="C33" s="116">
        <f>SUM(C34:C36)</f>
        <v>0</v>
      </c>
      <c r="D33" s="116">
        <f t="shared" ref="D33:E33" si="4">SUM(D34:D36)</f>
        <v>0</v>
      </c>
      <c r="E33" s="116">
        <f t="shared" si="4"/>
        <v>0</v>
      </c>
      <c r="F33" s="124"/>
      <c r="G33" s="104"/>
      <c r="H33" s="107"/>
      <c r="I33" s="126"/>
    </row>
    <row r="34" spans="1:9" x14ac:dyDescent="0.25">
      <c r="A34" s="157">
        <v>631</v>
      </c>
      <c r="B34" s="113" t="s">
        <v>76</v>
      </c>
      <c r="C34" s="113"/>
      <c r="D34" s="113"/>
      <c r="E34" s="132"/>
      <c r="F34" s="124"/>
      <c r="G34" s="104"/>
      <c r="H34" s="139"/>
      <c r="I34" s="140"/>
    </row>
    <row r="35" spans="1:9" x14ac:dyDescent="0.25">
      <c r="A35" s="276">
        <v>633</v>
      </c>
      <c r="B35" s="112" t="s">
        <v>77</v>
      </c>
      <c r="C35" s="104"/>
      <c r="D35" s="104"/>
      <c r="E35" s="125"/>
      <c r="F35" s="124"/>
      <c r="G35" s="104"/>
      <c r="H35" s="139"/>
      <c r="I35" s="140"/>
    </row>
    <row r="36" spans="1:9" ht="15.75" thickBot="1" x14ac:dyDescent="0.3">
      <c r="A36" s="159">
        <v>635</v>
      </c>
      <c r="B36" s="112" t="s">
        <v>78</v>
      </c>
      <c r="C36" s="112"/>
      <c r="D36" s="112"/>
      <c r="E36" s="144"/>
      <c r="F36" s="124"/>
      <c r="G36" s="104"/>
      <c r="H36" s="139"/>
      <c r="I36" s="140"/>
    </row>
    <row r="37" spans="1:9" ht="15.75" thickBot="1" x14ac:dyDescent="0.3">
      <c r="A37" s="115">
        <v>64</v>
      </c>
      <c r="B37" s="116" t="s">
        <v>79</v>
      </c>
      <c r="C37" s="165">
        <f t="shared" ref="C37:E37" si="5">SUM(C38:C44)</f>
        <v>0</v>
      </c>
      <c r="D37" s="165">
        <f t="shared" si="5"/>
        <v>0</v>
      </c>
      <c r="E37" s="166">
        <f t="shared" si="5"/>
        <v>0</v>
      </c>
      <c r="F37" s="128"/>
      <c r="G37" s="104"/>
      <c r="H37" s="107"/>
      <c r="I37" s="126"/>
    </row>
    <row r="38" spans="1:9" x14ac:dyDescent="0.25">
      <c r="A38" s="131"/>
      <c r="B38" s="113" t="s">
        <v>80</v>
      </c>
      <c r="C38" s="113"/>
      <c r="D38" s="113"/>
      <c r="E38" s="132"/>
      <c r="F38" s="128"/>
      <c r="G38" s="104"/>
      <c r="H38" s="139"/>
      <c r="I38" s="140"/>
    </row>
    <row r="39" spans="1:9" x14ac:dyDescent="0.25">
      <c r="A39" s="124"/>
      <c r="B39" s="104" t="s">
        <v>81</v>
      </c>
      <c r="C39" s="104"/>
      <c r="D39" s="104"/>
      <c r="E39" s="125"/>
      <c r="F39" s="128"/>
      <c r="G39" s="104"/>
      <c r="H39" s="104"/>
      <c r="I39" s="125"/>
    </row>
    <row r="40" spans="1:9" x14ac:dyDescent="0.25">
      <c r="A40" s="124"/>
      <c r="B40" s="104" t="s">
        <v>82</v>
      </c>
      <c r="C40" s="104"/>
      <c r="D40" s="104"/>
      <c r="E40" s="125"/>
      <c r="F40" s="128"/>
      <c r="G40" s="104"/>
      <c r="H40" s="104"/>
      <c r="I40" s="125"/>
    </row>
    <row r="41" spans="1:9" x14ac:dyDescent="0.25">
      <c r="A41" s="124"/>
      <c r="B41" s="104" t="s">
        <v>83</v>
      </c>
      <c r="C41" s="104"/>
      <c r="D41" s="104"/>
      <c r="E41" s="125"/>
      <c r="F41" s="128"/>
      <c r="G41" s="104"/>
      <c r="H41" s="104"/>
      <c r="I41" s="125"/>
    </row>
    <row r="42" spans="1:9" x14ac:dyDescent="0.25">
      <c r="A42" s="124"/>
      <c r="B42" s="104" t="s">
        <v>84</v>
      </c>
      <c r="C42" s="104"/>
      <c r="D42" s="104"/>
      <c r="E42" s="125"/>
      <c r="F42" s="124"/>
      <c r="G42" s="104"/>
      <c r="H42" s="104"/>
      <c r="I42" s="125"/>
    </row>
    <row r="43" spans="1:9" x14ac:dyDescent="0.25">
      <c r="A43" s="124"/>
      <c r="B43" s="104" t="s">
        <v>85</v>
      </c>
      <c r="C43" s="104"/>
      <c r="D43" s="104"/>
      <c r="E43" s="125"/>
      <c r="F43" s="124"/>
      <c r="G43" s="104"/>
      <c r="H43" s="104"/>
      <c r="I43" s="125"/>
    </row>
    <row r="44" spans="1:9" ht="15.75" thickBot="1" x14ac:dyDescent="0.3">
      <c r="A44" s="124"/>
      <c r="B44" s="104" t="s">
        <v>86</v>
      </c>
      <c r="C44" s="104"/>
      <c r="D44" s="104"/>
      <c r="E44" s="125"/>
      <c r="F44" s="143"/>
      <c r="G44" s="112"/>
      <c r="H44" s="112"/>
      <c r="I44" s="144"/>
    </row>
    <row r="45" spans="1:9" x14ac:dyDescent="0.25">
      <c r="A45" s="122">
        <v>65</v>
      </c>
      <c r="B45" s="105" t="s">
        <v>87</v>
      </c>
      <c r="C45" s="105"/>
      <c r="D45" s="105"/>
      <c r="E45" s="123"/>
      <c r="F45" s="145" t="s">
        <v>88</v>
      </c>
      <c r="G45" s="167"/>
      <c r="H45" s="146"/>
      <c r="I45" s="147"/>
    </row>
    <row r="46" spans="1:9" x14ac:dyDescent="0.25">
      <c r="A46" s="122"/>
      <c r="B46" s="105"/>
      <c r="C46" s="105"/>
      <c r="D46" s="105"/>
      <c r="E46" s="123"/>
      <c r="F46" s="122" t="s">
        <v>115</v>
      </c>
      <c r="G46" s="106"/>
      <c r="H46" s="105"/>
      <c r="I46" s="123"/>
    </row>
    <row r="47" spans="1:9" x14ac:dyDescent="0.25">
      <c r="A47" s="122">
        <v>66</v>
      </c>
      <c r="B47" s="105" t="s">
        <v>89</v>
      </c>
      <c r="C47" s="105"/>
      <c r="D47" s="105"/>
      <c r="E47" s="123"/>
      <c r="F47" s="122" t="s">
        <v>90</v>
      </c>
      <c r="G47" s="106"/>
      <c r="H47" s="105"/>
      <c r="I47" s="123"/>
    </row>
    <row r="48" spans="1:9" x14ac:dyDescent="0.25">
      <c r="A48" s="122">
        <v>67</v>
      </c>
      <c r="B48" s="105" t="s">
        <v>91</v>
      </c>
      <c r="C48" s="105"/>
      <c r="D48" s="105"/>
      <c r="E48" s="123"/>
      <c r="F48" s="122" t="s">
        <v>92</v>
      </c>
      <c r="G48" s="106"/>
      <c r="H48" s="105"/>
      <c r="I48" s="123"/>
    </row>
    <row r="49" spans="1:9" ht="15" customHeight="1" x14ac:dyDescent="0.25">
      <c r="A49" s="122">
        <v>68</v>
      </c>
      <c r="B49" s="105" t="s">
        <v>93</v>
      </c>
      <c r="C49" s="105"/>
      <c r="D49" s="105"/>
      <c r="E49" s="123"/>
      <c r="F49" s="621" t="s">
        <v>94</v>
      </c>
      <c r="G49" s="620"/>
      <c r="H49" s="614"/>
      <c r="I49" s="616"/>
    </row>
    <row r="50" spans="1:9" x14ac:dyDescent="0.25">
      <c r="A50" s="122">
        <v>68</v>
      </c>
      <c r="B50" s="105" t="s">
        <v>95</v>
      </c>
      <c r="C50" s="105"/>
      <c r="D50" s="105"/>
      <c r="E50" s="123"/>
      <c r="F50" s="621"/>
      <c r="G50" s="620"/>
      <c r="H50" s="615"/>
      <c r="I50" s="617"/>
    </row>
    <row r="51" spans="1:9" ht="15.75" thickBot="1" x14ac:dyDescent="0.3">
      <c r="A51" s="161">
        <v>69</v>
      </c>
      <c r="B51" s="110" t="s">
        <v>96</v>
      </c>
      <c r="C51" s="110"/>
      <c r="D51" s="110"/>
      <c r="E51" s="162"/>
      <c r="F51" s="148"/>
      <c r="G51" s="130"/>
      <c r="H51" s="149"/>
      <c r="I51" s="150"/>
    </row>
    <row r="52" spans="1:9" ht="15.75" thickBot="1" x14ac:dyDescent="0.3">
      <c r="A52" s="622" t="s">
        <v>97</v>
      </c>
      <c r="B52" s="623"/>
      <c r="C52" s="111">
        <f>SUM(C4+C9+C19+C33+C37+C45+C47+C48+C49+C50+C51)</f>
        <v>0</v>
      </c>
      <c r="D52" s="111">
        <f>SUM(D4+D9+D19+D33+D37+D45+D47+D48+D49+D50+D51)</f>
        <v>0</v>
      </c>
      <c r="E52" s="155">
        <f>SUM(E4+E9+E19+E33+E37+E45+E47+E48+E49+E50+E51)</f>
        <v>0</v>
      </c>
      <c r="F52" s="151" t="s">
        <v>98</v>
      </c>
      <c r="G52" s="152">
        <f>SUM(G4+G10+G45+G47+G48+G49)</f>
        <v>0</v>
      </c>
      <c r="H52" s="141">
        <f>SUM(H4+H10+H45+H47+H48+H49)</f>
        <v>0</v>
      </c>
      <c r="I52" s="142">
        <f>SUM(I4+I10+I45+I47+I48+I49)</f>
        <v>0</v>
      </c>
    </row>
    <row r="53" spans="1:9" ht="15.75" thickBot="1" x14ac:dyDescent="0.3">
      <c r="A53" s="599" t="s">
        <v>99</v>
      </c>
      <c r="B53" s="601"/>
      <c r="C53" s="601"/>
      <c r="D53" s="601"/>
      <c r="E53" s="601"/>
      <c r="F53" s="601"/>
      <c r="G53" s="601"/>
      <c r="H53" s="601"/>
      <c r="I53" s="600"/>
    </row>
    <row r="54" spans="1:9" ht="15.75" thickBot="1" x14ac:dyDescent="0.3">
      <c r="A54" s="394">
        <v>86</v>
      </c>
      <c r="B54" s="395" t="s">
        <v>100</v>
      </c>
      <c r="C54" s="399">
        <f>SUM(C55:C58)</f>
        <v>0</v>
      </c>
      <c r="D54" s="399">
        <f>SUM(D55:D58)</f>
        <v>0</v>
      </c>
      <c r="E54" s="400">
        <f>SUM(E55:E58)</f>
        <v>0</v>
      </c>
      <c r="F54" s="403" t="s">
        <v>101</v>
      </c>
      <c r="G54" s="398">
        <f>SUM(G55:G58)</f>
        <v>0</v>
      </c>
      <c r="H54" s="399">
        <f t="shared" ref="H54:I54" si="6">SUM(H55:H58)</f>
        <v>0</v>
      </c>
      <c r="I54" s="400">
        <f t="shared" si="6"/>
        <v>0</v>
      </c>
    </row>
    <row r="55" spans="1:9" x14ac:dyDescent="0.25">
      <c r="A55" s="157">
        <v>860</v>
      </c>
      <c r="B55" s="113" t="s">
        <v>102</v>
      </c>
      <c r="C55" s="153"/>
      <c r="D55" s="153"/>
      <c r="E55" s="404"/>
      <c r="F55" s="396" t="s">
        <v>103</v>
      </c>
      <c r="G55" s="153"/>
      <c r="H55" s="153"/>
      <c r="I55" s="153"/>
    </row>
    <row r="56" spans="1:9" x14ac:dyDescent="0.25">
      <c r="A56" s="158">
        <v>861</v>
      </c>
      <c r="B56" s="104" t="s">
        <v>104</v>
      </c>
      <c r="C56" s="118"/>
      <c r="D56" s="118"/>
      <c r="E56" s="405"/>
      <c r="F56" s="163" t="s">
        <v>105</v>
      </c>
      <c r="G56" s="118"/>
      <c r="H56" s="118"/>
      <c r="I56" s="118"/>
    </row>
    <row r="57" spans="1:9" x14ac:dyDescent="0.25">
      <c r="A57" s="158">
        <v>862</v>
      </c>
      <c r="B57" s="104" t="s">
        <v>106</v>
      </c>
      <c r="C57" s="118"/>
      <c r="D57" s="118"/>
      <c r="E57" s="405"/>
      <c r="F57" s="163"/>
      <c r="G57" s="118"/>
      <c r="H57" s="118"/>
      <c r="I57" s="118"/>
    </row>
    <row r="58" spans="1:9" ht="15.75" thickBot="1" x14ac:dyDescent="0.3">
      <c r="A58" s="159">
        <v>864</v>
      </c>
      <c r="B58" s="112" t="s">
        <v>107</v>
      </c>
      <c r="C58" s="154"/>
      <c r="D58" s="154"/>
      <c r="E58" s="406"/>
      <c r="F58" s="164" t="s">
        <v>108</v>
      </c>
      <c r="G58" s="154"/>
      <c r="H58" s="154"/>
      <c r="I58" s="154"/>
    </row>
    <row r="59" spans="1:9" ht="15.75" thickBot="1" x14ac:dyDescent="0.3">
      <c r="A59" s="624" t="s">
        <v>109</v>
      </c>
      <c r="B59" s="625"/>
      <c r="C59" s="401">
        <f>C54+C52</f>
        <v>0</v>
      </c>
      <c r="D59" s="401">
        <f>D54+D52</f>
        <v>0</v>
      </c>
      <c r="E59" s="402">
        <f>E54+E52</f>
        <v>0</v>
      </c>
      <c r="F59" s="169" t="s">
        <v>109</v>
      </c>
      <c r="G59" s="170">
        <f t="shared" ref="G59:I59" si="7">G54+G52</f>
        <v>0</v>
      </c>
      <c r="H59" s="170">
        <f t="shared" si="7"/>
        <v>0</v>
      </c>
      <c r="I59" s="171">
        <f t="shared" si="7"/>
        <v>0</v>
      </c>
    </row>
    <row r="60" spans="1:9" ht="18" thickBot="1" x14ac:dyDescent="0.3">
      <c r="F60" s="274" t="s">
        <v>153</v>
      </c>
      <c r="G60" s="275" t="e">
        <f>G4/G59</f>
        <v>#DIV/0!</v>
      </c>
      <c r="H60" s="275" t="e">
        <f>H4/H59</f>
        <v>#DIV/0!</v>
      </c>
      <c r="I60" s="275" t="e">
        <f>I4/I59</f>
        <v>#DIV/0!</v>
      </c>
    </row>
    <row r="61" spans="1:9" ht="125.25" customHeight="1" x14ac:dyDescent="0.25">
      <c r="A61" s="604" t="s">
        <v>152</v>
      </c>
      <c r="B61" s="605"/>
      <c r="C61" s="605"/>
      <c r="D61" s="605"/>
      <c r="E61" s="605"/>
      <c r="F61" s="605"/>
      <c r="G61" s="605"/>
      <c r="H61" s="168"/>
    </row>
    <row r="63" spans="1:9" x14ac:dyDescent="0.25">
      <c r="A63" s="51" t="s">
        <v>113</v>
      </c>
      <c r="B63" s="52"/>
      <c r="C63" s="52"/>
      <c r="D63" s="52"/>
      <c r="E63" s="52"/>
      <c r="F63" s="51" t="s">
        <v>114</v>
      </c>
      <c r="G63" s="52"/>
      <c r="H63" s="52"/>
      <c r="I63" s="52"/>
    </row>
  </sheetData>
  <mergeCells count="21">
    <mergeCell ref="H49:H50"/>
    <mergeCell ref="I49:I50"/>
    <mergeCell ref="E27:E28"/>
    <mergeCell ref="A32:B32"/>
    <mergeCell ref="D27:D28"/>
    <mergeCell ref="A52:B52"/>
    <mergeCell ref="A61:G61"/>
    <mergeCell ref="A1:I1"/>
    <mergeCell ref="A59:B59"/>
    <mergeCell ref="A27:A28"/>
    <mergeCell ref="B27:B28"/>
    <mergeCell ref="F49:F50"/>
    <mergeCell ref="G49:G50"/>
    <mergeCell ref="A53:I53"/>
    <mergeCell ref="A3:B3"/>
    <mergeCell ref="A25:A26"/>
    <mergeCell ref="B25:B26"/>
    <mergeCell ref="C25:C26"/>
    <mergeCell ref="D25:D26"/>
    <mergeCell ref="E25:E26"/>
    <mergeCell ref="C27:C28"/>
  </mergeCells>
  <printOptions horizontalCentered="1" verticalCentered="1"/>
  <pageMargins left="0.31496062992125984" right="0.31496062992125984" top="0.35433070866141736" bottom="0.35433070866141736" header="0.31496062992125984" footer="0.31496062992125984"/>
  <pageSetup paperSize="9" scale="5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opLeftCell="A4" workbookViewId="0">
      <selection activeCell="L8" sqref="L8"/>
    </sheetView>
  </sheetViews>
  <sheetFormatPr baseColWidth="10" defaultRowHeight="15" x14ac:dyDescent="0.25"/>
  <cols>
    <col min="4" max="4" width="12.85546875" customWidth="1"/>
    <col min="5" max="5" width="6.85546875" bestFit="1" customWidth="1"/>
    <col min="6" max="6" width="14.7109375" bestFit="1" customWidth="1"/>
    <col min="7" max="9" width="17.5703125" customWidth="1"/>
    <col min="10" max="10" width="21" customWidth="1"/>
  </cols>
  <sheetData>
    <row r="1" spans="1:10" ht="38.25" customHeight="1" thickBot="1" x14ac:dyDescent="0.3">
      <c r="A1" s="439" t="s">
        <v>185</v>
      </c>
      <c r="B1" s="440"/>
      <c r="C1" s="440"/>
      <c r="D1" s="440"/>
      <c r="E1" s="440"/>
      <c r="F1" s="440"/>
      <c r="G1" s="440"/>
      <c r="H1" s="440"/>
      <c r="I1" s="440"/>
      <c r="J1" s="441"/>
    </row>
    <row r="2" spans="1:10" ht="30.75" customHeight="1" thickBot="1" x14ac:dyDescent="0.3">
      <c r="A2" s="439" t="s">
        <v>124</v>
      </c>
      <c r="B2" s="440"/>
      <c r="C2" s="440"/>
      <c r="D2" s="441"/>
      <c r="E2" s="439"/>
      <c r="F2" s="440"/>
      <c r="G2" s="440"/>
      <c r="H2" s="440"/>
      <c r="I2" s="440"/>
      <c r="J2" s="441"/>
    </row>
    <row r="3" spans="1:10" ht="15.75" thickBot="1" x14ac:dyDescent="0.3"/>
    <row r="4" spans="1:10" ht="42.75" customHeight="1" x14ac:dyDescent="0.25">
      <c r="A4" s="451" t="s">
        <v>4</v>
      </c>
      <c r="B4" s="451" t="s">
        <v>5</v>
      </c>
      <c r="C4" s="451" t="s">
        <v>163</v>
      </c>
      <c r="D4" s="466" t="s">
        <v>6</v>
      </c>
      <c r="E4" s="446"/>
      <c r="F4" s="451" t="s">
        <v>151</v>
      </c>
      <c r="G4" s="451" t="s">
        <v>184</v>
      </c>
      <c r="H4" s="451" t="s">
        <v>183</v>
      </c>
      <c r="I4" s="469" t="s">
        <v>179</v>
      </c>
      <c r="J4" s="451" t="s">
        <v>2</v>
      </c>
    </row>
    <row r="5" spans="1:10" ht="15.75" thickBot="1" x14ac:dyDescent="0.3">
      <c r="A5" s="465"/>
      <c r="B5" s="465"/>
      <c r="C5" s="461"/>
      <c r="D5" s="467"/>
      <c r="E5" s="468"/>
      <c r="F5" s="465"/>
      <c r="G5" s="461"/>
      <c r="H5" s="461"/>
      <c r="I5" s="470"/>
      <c r="J5" s="465"/>
    </row>
    <row r="6" spans="1:10" ht="42" customHeight="1" thickBot="1" x14ac:dyDescent="0.3">
      <c r="A6" s="458"/>
      <c r="B6" s="444" t="s">
        <v>8</v>
      </c>
      <c r="C6" s="103" t="s">
        <v>142</v>
      </c>
      <c r="D6" s="462"/>
      <c r="E6" s="463"/>
      <c r="F6" s="3"/>
      <c r="G6" s="239">
        <f>F6/1607</f>
        <v>0</v>
      </c>
      <c r="H6" s="2"/>
      <c r="I6" s="238">
        <f>G6+H6</f>
        <v>0</v>
      </c>
      <c r="J6" s="240">
        <f>(I6)*$E$13</f>
        <v>0</v>
      </c>
    </row>
    <row r="7" spans="1:10" ht="42" customHeight="1" thickBot="1" x14ac:dyDescent="0.3">
      <c r="A7" s="459"/>
      <c r="B7" s="464"/>
      <c r="C7" s="103" t="s">
        <v>164</v>
      </c>
      <c r="D7" s="462"/>
      <c r="E7" s="463"/>
      <c r="F7" s="3"/>
      <c r="G7" s="239">
        <f>F7/1607</f>
        <v>0</v>
      </c>
      <c r="H7" s="2"/>
      <c r="I7" s="238">
        <f t="shared" ref="I7:I11" si="0">G7+H7</f>
        <v>0</v>
      </c>
      <c r="J7" s="240">
        <f t="shared" ref="J7:J8" si="1">(I7)*$E$13</f>
        <v>0</v>
      </c>
    </row>
    <row r="8" spans="1:10" ht="42" customHeight="1" thickBot="1" x14ac:dyDescent="0.3">
      <c r="A8" s="460"/>
      <c r="B8" s="445"/>
      <c r="C8" s="103" t="s">
        <v>165</v>
      </c>
      <c r="D8" s="462"/>
      <c r="E8" s="463"/>
      <c r="F8" s="3"/>
      <c r="G8" s="239">
        <f>F8/1607</f>
        <v>0</v>
      </c>
      <c r="H8" s="2"/>
      <c r="I8" s="238">
        <f t="shared" si="0"/>
        <v>0</v>
      </c>
      <c r="J8" s="240">
        <f t="shared" si="1"/>
        <v>0</v>
      </c>
    </row>
    <row r="9" spans="1:10" ht="42" customHeight="1" thickBot="1" x14ac:dyDescent="0.3">
      <c r="A9" s="458"/>
      <c r="B9" s="444" t="s">
        <v>9</v>
      </c>
      <c r="C9" s="103" t="s">
        <v>142</v>
      </c>
      <c r="D9" s="462"/>
      <c r="E9" s="463"/>
      <c r="F9" s="3"/>
      <c r="G9" s="239">
        <f t="shared" ref="G9:G10" si="2">F9/1600</f>
        <v>0</v>
      </c>
      <c r="H9" s="2"/>
      <c r="I9" s="238">
        <f t="shared" si="0"/>
        <v>0</v>
      </c>
      <c r="J9" s="240">
        <f>(I9)*$G$13</f>
        <v>0</v>
      </c>
    </row>
    <row r="10" spans="1:10" ht="42" customHeight="1" thickBot="1" x14ac:dyDescent="0.3">
      <c r="A10" s="459"/>
      <c r="B10" s="464"/>
      <c r="C10" s="103" t="s">
        <v>164</v>
      </c>
      <c r="D10" s="462"/>
      <c r="E10" s="463"/>
      <c r="F10" s="3"/>
      <c r="G10" s="239">
        <f t="shared" si="2"/>
        <v>0</v>
      </c>
      <c r="H10" s="2"/>
      <c r="I10" s="238">
        <f t="shared" si="0"/>
        <v>0</v>
      </c>
      <c r="J10" s="240">
        <f t="shared" ref="J10:J11" si="3">(I10)*$G$13</f>
        <v>0</v>
      </c>
    </row>
    <row r="11" spans="1:10" ht="42" customHeight="1" thickBot="1" x14ac:dyDescent="0.3">
      <c r="A11" s="460"/>
      <c r="B11" s="445"/>
      <c r="C11" s="103" t="s">
        <v>165</v>
      </c>
      <c r="D11" s="462"/>
      <c r="E11" s="463"/>
      <c r="F11" s="3"/>
      <c r="G11" s="239">
        <f>F11/1600</f>
        <v>0</v>
      </c>
      <c r="H11" s="2"/>
      <c r="I11" s="238">
        <f t="shared" si="0"/>
        <v>0</v>
      </c>
      <c r="J11" s="240">
        <f t="shared" si="3"/>
        <v>0</v>
      </c>
    </row>
    <row r="12" spans="1:10" ht="16.5" customHeight="1" x14ac:dyDescent="0.25">
      <c r="A12" s="90"/>
      <c r="B12" s="91"/>
      <c r="C12" s="91"/>
      <c r="D12" s="92"/>
      <c r="E12" s="92"/>
      <c r="F12" s="93"/>
      <c r="G12" s="92"/>
      <c r="H12" s="92"/>
      <c r="I12" s="92"/>
      <c r="J12" s="94"/>
    </row>
    <row r="13" spans="1:10" x14ac:dyDescent="0.25">
      <c r="D13" t="s">
        <v>137</v>
      </c>
      <c r="E13" s="95">
        <v>1509</v>
      </c>
      <c r="F13" t="s">
        <v>138</v>
      </c>
      <c r="G13" s="95">
        <v>4454</v>
      </c>
      <c r="H13" s="95"/>
    </row>
    <row r="14" spans="1:10" ht="105.75" customHeight="1" x14ac:dyDescent="0.25">
      <c r="A14" s="430" t="s">
        <v>195</v>
      </c>
      <c r="B14" s="430"/>
      <c r="C14" s="430"/>
      <c r="D14" s="430"/>
      <c r="E14" s="430"/>
      <c r="F14" s="430"/>
      <c r="G14" s="430"/>
      <c r="H14" s="430"/>
      <c r="I14" s="430"/>
    </row>
    <row r="16" spans="1:10" x14ac:dyDescent="0.25">
      <c r="A16" s="72" t="s">
        <v>129</v>
      </c>
      <c r="B16" s="457"/>
      <c r="C16" s="457"/>
      <c r="D16" s="457"/>
      <c r="E16" s="73"/>
      <c r="F16" s="421" t="s">
        <v>130</v>
      </c>
      <c r="G16" s="421"/>
      <c r="H16" s="421"/>
      <c r="I16" s="421"/>
      <c r="J16" s="421"/>
    </row>
    <row r="17" spans="6:10" x14ac:dyDescent="0.25">
      <c r="F17" s="74"/>
      <c r="G17" s="74"/>
      <c r="H17" s="221"/>
      <c r="I17" s="221"/>
      <c r="J17" s="74"/>
    </row>
    <row r="18" spans="6:10" x14ac:dyDescent="0.25">
      <c r="F18" s="74"/>
      <c r="G18" s="74"/>
      <c r="H18" s="221"/>
      <c r="I18" s="221"/>
      <c r="J18" s="74"/>
    </row>
    <row r="19" spans="6:10" x14ac:dyDescent="0.25">
      <c r="F19" s="74"/>
      <c r="G19" s="74"/>
      <c r="H19" s="221"/>
      <c r="I19" s="221"/>
      <c r="J19" s="74"/>
    </row>
    <row r="20" spans="6:10" x14ac:dyDescent="0.25">
      <c r="F20" s="74"/>
      <c r="G20" s="74"/>
      <c r="H20" s="221"/>
      <c r="I20" s="221"/>
      <c r="J20" s="74"/>
    </row>
    <row r="21" spans="6:10" x14ac:dyDescent="0.25">
      <c r="F21" s="74"/>
      <c r="G21" s="74"/>
      <c r="H21" s="221"/>
      <c r="I21" s="221"/>
      <c r="J21" s="74"/>
    </row>
    <row r="22" spans="6:10" x14ac:dyDescent="0.25">
      <c r="F22" s="74"/>
      <c r="G22" s="74"/>
      <c r="H22" s="221"/>
      <c r="I22" s="221"/>
      <c r="J22" s="74"/>
    </row>
  </sheetData>
  <mergeCells count="25">
    <mergeCell ref="A1:J1"/>
    <mergeCell ref="A2:D2"/>
    <mergeCell ref="E2:J2"/>
    <mergeCell ref="J4:J5"/>
    <mergeCell ref="A4:A5"/>
    <mergeCell ref="B4:B5"/>
    <mergeCell ref="F4:F5"/>
    <mergeCell ref="D4:E5"/>
    <mergeCell ref="I4:I5"/>
    <mergeCell ref="C4:C5"/>
    <mergeCell ref="G4:G5"/>
    <mergeCell ref="B16:D16"/>
    <mergeCell ref="F16:J16"/>
    <mergeCell ref="A6:A8"/>
    <mergeCell ref="A9:A11"/>
    <mergeCell ref="H4:H5"/>
    <mergeCell ref="D6:E6"/>
    <mergeCell ref="D7:E7"/>
    <mergeCell ref="D8:E8"/>
    <mergeCell ref="D9:E9"/>
    <mergeCell ref="D10:E10"/>
    <mergeCell ref="D11:E11"/>
    <mergeCell ref="A14:I14"/>
    <mergeCell ref="B6:B8"/>
    <mergeCell ref="B9:B11"/>
  </mergeCells>
  <printOptions horizontalCentered="1" verticalCentered="1"/>
  <pageMargins left="0.51181102362204722" right="0.5118110236220472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workbookViewId="0">
      <selection activeCell="G6" sqref="G6"/>
    </sheetView>
  </sheetViews>
  <sheetFormatPr baseColWidth="10" defaultRowHeight="15" x14ac:dyDescent="0.25"/>
  <cols>
    <col min="1" max="1" width="13.5703125" customWidth="1"/>
    <col min="2" max="2" width="27.85546875" customWidth="1"/>
    <col min="3" max="3" width="12.140625" customWidth="1"/>
    <col min="4" max="4" width="10.42578125" customWidth="1"/>
    <col min="12" max="12" width="12" customWidth="1"/>
    <col min="15" max="15" width="15.28515625" customWidth="1"/>
  </cols>
  <sheetData>
    <row r="1" spans="1:16" ht="39" customHeight="1" thickBot="1" x14ac:dyDescent="0.3">
      <c r="A1" s="439" t="s">
        <v>186</v>
      </c>
      <c r="B1" s="440"/>
      <c r="C1" s="440"/>
      <c r="D1" s="440"/>
      <c r="E1" s="440"/>
      <c r="F1" s="440"/>
      <c r="G1" s="440"/>
      <c r="H1" s="440"/>
      <c r="I1" s="440"/>
      <c r="J1" s="440"/>
      <c r="K1" s="440"/>
      <c r="L1" s="440"/>
      <c r="M1" s="440"/>
      <c r="N1" s="440"/>
      <c r="O1" s="441"/>
      <c r="P1" s="58"/>
    </row>
    <row r="2" spans="1:16" ht="30" customHeight="1" thickBot="1" x14ac:dyDescent="0.3">
      <c r="A2" s="439" t="s">
        <v>124</v>
      </c>
      <c r="B2" s="441"/>
      <c r="C2" s="407"/>
      <c r="D2" s="282"/>
      <c r="E2" s="439"/>
      <c r="F2" s="440"/>
      <c r="G2" s="440"/>
      <c r="H2" s="440"/>
      <c r="I2" s="440"/>
      <c r="J2" s="440"/>
      <c r="K2" s="440"/>
      <c r="L2" s="440"/>
      <c r="M2" s="440"/>
      <c r="N2" s="440"/>
      <c r="O2" s="441"/>
      <c r="P2" s="58"/>
    </row>
    <row r="3" spans="1:16" ht="15.75" thickBot="1" x14ac:dyDescent="0.3">
      <c r="P3" s="59"/>
    </row>
    <row r="4" spans="1:16" ht="35.25" customHeight="1" thickBot="1" x14ac:dyDescent="0.3">
      <c r="A4" s="497" t="s">
        <v>0</v>
      </c>
      <c r="B4" s="475" t="s">
        <v>1</v>
      </c>
      <c r="C4" s="508" t="s">
        <v>214</v>
      </c>
      <c r="D4" s="508" t="s">
        <v>213</v>
      </c>
      <c r="E4" s="483" t="s">
        <v>149</v>
      </c>
      <c r="F4" s="484"/>
      <c r="G4" s="491" t="s">
        <v>127</v>
      </c>
      <c r="H4" s="499" t="s">
        <v>150</v>
      </c>
      <c r="I4" s="446" t="s">
        <v>201</v>
      </c>
      <c r="J4" s="505" t="s">
        <v>133</v>
      </c>
      <c r="K4" s="506"/>
      <c r="L4" s="506"/>
      <c r="M4" s="507"/>
      <c r="N4" s="475" t="s">
        <v>2</v>
      </c>
      <c r="O4" s="476"/>
    </row>
    <row r="5" spans="1:16" ht="52.5" customHeight="1" thickBot="1" x14ac:dyDescent="0.3">
      <c r="A5" s="498"/>
      <c r="B5" s="496"/>
      <c r="C5" s="509"/>
      <c r="D5" s="509"/>
      <c r="E5" s="485"/>
      <c r="F5" s="486"/>
      <c r="G5" s="492"/>
      <c r="H5" s="500"/>
      <c r="I5" s="468"/>
      <c r="J5" s="79" t="s">
        <v>197</v>
      </c>
      <c r="K5" s="80" t="s">
        <v>198</v>
      </c>
      <c r="L5" s="80" t="s">
        <v>199</v>
      </c>
      <c r="M5" s="237" t="s">
        <v>179</v>
      </c>
      <c r="N5" s="477"/>
      <c r="O5" s="478"/>
    </row>
    <row r="6" spans="1:16" ht="36.75" customHeight="1" thickBot="1" x14ac:dyDescent="0.3">
      <c r="A6" s="256" t="s">
        <v>142</v>
      </c>
      <c r="B6" s="260"/>
      <c r="C6" s="410"/>
      <c r="D6" s="416"/>
      <c r="E6" s="487"/>
      <c r="F6" s="488"/>
      <c r="G6" s="413"/>
      <c r="H6" s="419">
        <f>E6*D6*4.33*C6</f>
        <v>0</v>
      </c>
      <c r="I6" s="253">
        <f>D6*G6*4.33*C6</f>
        <v>0</v>
      </c>
      <c r="J6" s="1">
        <f>(H6/1505)</f>
        <v>0</v>
      </c>
      <c r="K6" s="1"/>
      <c r="L6" s="82"/>
      <c r="M6" s="242">
        <f>J6+K6</f>
        <v>0</v>
      </c>
      <c r="N6" s="479">
        <f>(M6)*$K$11</f>
        <v>0</v>
      </c>
      <c r="O6" s="480"/>
    </row>
    <row r="7" spans="1:16" ht="36.75" customHeight="1" thickBot="1" x14ac:dyDescent="0.3">
      <c r="A7" s="257" t="s">
        <v>164</v>
      </c>
      <c r="B7" s="261"/>
      <c r="C7" s="411"/>
      <c r="D7" s="417"/>
      <c r="E7" s="501"/>
      <c r="F7" s="502"/>
      <c r="G7" s="414"/>
      <c r="H7" s="409">
        <f>E7*D7*4.33*C7</f>
        <v>0</v>
      </c>
      <c r="I7" s="255">
        <f t="shared" ref="I7:I9" si="0">1505*G7*4.33*C7</f>
        <v>0</v>
      </c>
      <c r="J7" s="1">
        <f t="shared" ref="J7:J8" si="1">H7/1505</f>
        <v>0</v>
      </c>
      <c r="K7" s="1"/>
      <c r="L7" s="82"/>
      <c r="M7" s="242">
        <f t="shared" ref="M7:M8" si="2">J7+K7</f>
        <v>0</v>
      </c>
      <c r="N7" s="479">
        <f t="shared" ref="N7:N8" si="3">(M7)*$K$11</f>
        <v>0</v>
      </c>
      <c r="O7" s="480"/>
    </row>
    <row r="8" spans="1:16" ht="36.75" customHeight="1" thickBot="1" x14ac:dyDescent="0.3">
      <c r="A8" s="258" t="s">
        <v>165</v>
      </c>
      <c r="B8" s="261"/>
      <c r="C8" s="411"/>
      <c r="D8" s="417"/>
      <c r="E8" s="501"/>
      <c r="F8" s="502"/>
      <c r="G8" s="414"/>
      <c r="H8" s="254">
        <f>E8*D8*4.33*C8</f>
        <v>0</v>
      </c>
      <c r="I8" s="255">
        <f t="shared" si="0"/>
        <v>0</v>
      </c>
      <c r="J8" s="1">
        <f t="shared" si="1"/>
        <v>0</v>
      </c>
      <c r="K8" s="1"/>
      <c r="L8" s="82"/>
      <c r="M8" s="242">
        <f t="shared" si="2"/>
        <v>0</v>
      </c>
      <c r="N8" s="479">
        <f t="shared" si="3"/>
        <v>0</v>
      </c>
      <c r="O8" s="480"/>
    </row>
    <row r="9" spans="1:16" ht="36.75" customHeight="1" thickBot="1" x14ac:dyDescent="0.3">
      <c r="A9" s="259" t="s">
        <v>134</v>
      </c>
      <c r="B9" s="262"/>
      <c r="C9" s="420"/>
      <c r="D9" s="418"/>
      <c r="E9" s="503"/>
      <c r="F9" s="504"/>
      <c r="G9" s="415"/>
      <c r="H9" s="409">
        <f>E9*D9*4.33*C9</f>
        <v>0</v>
      </c>
      <c r="I9" s="412">
        <f t="shared" si="0"/>
        <v>0</v>
      </c>
      <c r="J9" s="82"/>
      <c r="K9" s="82"/>
      <c r="L9" s="1">
        <f>H9/1505</f>
        <v>0</v>
      </c>
      <c r="M9" s="241"/>
      <c r="N9" s="479">
        <f>L9*K11</f>
        <v>0</v>
      </c>
      <c r="O9" s="480"/>
    </row>
    <row r="10" spans="1:16" x14ac:dyDescent="0.25">
      <c r="D10" s="59"/>
    </row>
    <row r="11" spans="1:16" ht="17.25" x14ac:dyDescent="0.25">
      <c r="J11" s="220" t="s">
        <v>196</v>
      </c>
      <c r="K11" s="81">
        <v>11609</v>
      </c>
      <c r="L11" s="489"/>
      <c r="M11" s="489"/>
      <c r="N11" s="489"/>
      <c r="O11" s="489"/>
      <c r="P11" s="81"/>
    </row>
    <row r="12" spans="1:16" ht="135.75" customHeight="1" x14ac:dyDescent="0.25">
      <c r="A12" s="430" t="s">
        <v>200</v>
      </c>
      <c r="B12" s="490"/>
      <c r="C12" s="490"/>
      <c r="D12" s="490"/>
      <c r="E12" s="490"/>
      <c r="F12" s="490"/>
      <c r="G12" s="490"/>
      <c r="H12" s="490"/>
      <c r="I12" s="490"/>
      <c r="J12" s="490"/>
      <c r="K12" s="490"/>
      <c r="L12" s="490"/>
      <c r="M12" s="490"/>
      <c r="N12" s="490"/>
      <c r="O12" s="490"/>
      <c r="P12" s="490"/>
    </row>
    <row r="13" spans="1:16" ht="20.25" customHeight="1" thickBot="1" x14ac:dyDescent="0.3">
      <c r="A13" s="77"/>
      <c r="B13" s="78"/>
      <c r="C13" s="408"/>
      <c r="D13" s="283"/>
      <c r="E13" s="78"/>
      <c r="F13" s="78"/>
      <c r="G13" s="251"/>
      <c r="H13" s="78"/>
      <c r="I13" s="251"/>
      <c r="J13" s="78"/>
      <c r="K13" s="78"/>
      <c r="L13" s="78"/>
      <c r="M13" s="219"/>
      <c r="N13" s="78"/>
      <c r="O13" s="78"/>
    </row>
    <row r="14" spans="1:16" s="60" customFormat="1" ht="27" customHeight="1" thickBot="1" x14ac:dyDescent="0.3">
      <c r="A14" s="83"/>
      <c r="B14" s="377"/>
      <c r="C14" s="377"/>
      <c r="D14" s="377"/>
      <c r="E14" s="471" t="s">
        <v>135</v>
      </c>
      <c r="F14" s="472"/>
      <c r="G14" s="431"/>
      <c r="H14" s="432" t="s">
        <v>136</v>
      </c>
      <c r="I14" s="481"/>
      <c r="J14" s="433"/>
      <c r="K14" s="84"/>
      <c r="L14" s="84"/>
      <c r="M14" s="84"/>
      <c r="N14" s="84"/>
      <c r="O14" s="84"/>
    </row>
    <row r="15" spans="1:16" s="60" customFormat="1" ht="30.75" customHeight="1" thickBot="1" x14ac:dyDescent="0.3">
      <c r="A15" s="83"/>
      <c r="B15" s="493" t="s">
        <v>181</v>
      </c>
      <c r="C15" s="494"/>
      <c r="D15" s="495"/>
      <c r="E15" s="473"/>
      <c r="F15" s="473"/>
      <c r="G15" s="474"/>
      <c r="H15" s="434"/>
      <c r="I15" s="482"/>
      <c r="J15" s="435"/>
      <c r="K15" s="84"/>
      <c r="L15" s="84"/>
      <c r="M15" s="84"/>
      <c r="N15" s="84"/>
      <c r="O15" s="84"/>
    </row>
    <row r="16" spans="1:16" s="60" customFormat="1" ht="24.75" customHeight="1" x14ac:dyDescent="0.25">
      <c r="A16" s="87" t="s">
        <v>193</v>
      </c>
      <c r="B16" s="85"/>
      <c r="C16" s="85"/>
      <c r="D16" s="85"/>
      <c r="E16" s="86"/>
      <c r="F16" s="86"/>
      <c r="G16" s="86"/>
      <c r="H16" s="86"/>
      <c r="I16" s="86"/>
      <c r="J16" s="86"/>
      <c r="K16" s="84"/>
      <c r="L16" s="84"/>
      <c r="M16" s="84"/>
      <c r="N16" s="84"/>
      <c r="O16" s="84"/>
    </row>
    <row r="17" spans="1:15" s="60" customFormat="1" ht="24.75" customHeight="1" x14ac:dyDescent="0.25">
      <c r="A17" s="87" t="s">
        <v>194</v>
      </c>
      <c r="B17" s="85"/>
      <c r="C17" s="85"/>
      <c r="D17" s="85"/>
      <c r="E17" s="86"/>
      <c r="F17" s="86"/>
      <c r="G17" s="86"/>
      <c r="H17" s="86"/>
      <c r="I17" s="86"/>
      <c r="J17" s="86"/>
      <c r="K17" s="84"/>
      <c r="L17" s="84"/>
      <c r="M17" s="84"/>
      <c r="N17" s="84"/>
      <c r="O17" s="84"/>
    </row>
    <row r="18" spans="1:15" s="60" customFormat="1" ht="24.75" customHeight="1" x14ac:dyDescent="0.25">
      <c r="A18" s="87"/>
      <c r="B18" s="85"/>
      <c r="C18" s="85"/>
      <c r="D18" s="85"/>
      <c r="E18" s="86"/>
      <c r="F18" s="86"/>
      <c r="G18" s="86"/>
      <c r="H18" s="86"/>
      <c r="I18" s="86"/>
      <c r="J18" s="86"/>
      <c r="K18" s="84"/>
      <c r="L18" s="84"/>
      <c r="M18" s="84"/>
      <c r="N18" s="84"/>
      <c r="O18" s="84"/>
    </row>
    <row r="19" spans="1:15" x14ac:dyDescent="0.25">
      <c r="A19" s="72" t="s">
        <v>129</v>
      </c>
      <c r="B19" s="457"/>
      <c r="C19" s="457"/>
      <c r="D19" s="457"/>
      <c r="E19" s="457"/>
      <c r="F19" s="73"/>
      <c r="G19" s="73"/>
      <c r="H19" s="421" t="s">
        <v>130</v>
      </c>
      <c r="I19" s="421"/>
      <c r="J19" s="421"/>
      <c r="K19" s="421"/>
      <c r="L19" s="421"/>
      <c r="M19" s="421"/>
      <c r="N19" s="421"/>
      <c r="O19" s="421"/>
    </row>
    <row r="20" spans="1:15" x14ac:dyDescent="0.25">
      <c r="H20" s="74"/>
      <c r="I20" s="252"/>
      <c r="J20" s="74"/>
      <c r="K20" s="74"/>
      <c r="L20" s="74"/>
      <c r="M20" s="221"/>
      <c r="N20" s="74"/>
      <c r="O20" s="74"/>
    </row>
    <row r="21" spans="1:15" x14ac:dyDescent="0.25">
      <c r="H21" s="74"/>
      <c r="I21" s="252"/>
      <c r="J21" s="74"/>
      <c r="K21" s="74"/>
      <c r="L21" s="74"/>
      <c r="M21" s="221"/>
      <c r="N21" s="74"/>
      <c r="O21" s="74"/>
    </row>
    <row r="22" spans="1:15" x14ac:dyDescent="0.25">
      <c r="H22" s="74"/>
      <c r="I22" s="252"/>
      <c r="J22" s="74"/>
      <c r="K22" s="74"/>
      <c r="L22" s="74"/>
      <c r="M22" s="221"/>
      <c r="N22" s="74"/>
      <c r="O22" s="74"/>
    </row>
    <row r="23" spans="1:15" x14ac:dyDescent="0.25">
      <c r="H23" s="74"/>
      <c r="I23" s="252"/>
      <c r="J23" s="74"/>
      <c r="K23" s="74"/>
      <c r="L23" s="74"/>
      <c r="M23" s="221"/>
      <c r="N23" s="74"/>
      <c r="O23" s="74"/>
    </row>
    <row r="24" spans="1:15" x14ac:dyDescent="0.25">
      <c r="H24" s="74"/>
      <c r="I24" s="252"/>
      <c r="J24" s="74"/>
      <c r="K24" s="74"/>
      <c r="L24" s="74"/>
      <c r="M24" s="221"/>
      <c r="N24" s="74"/>
      <c r="O24" s="74"/>
    </row>
    <row r="25" spans="1:15" x14ac:dyDescent="0.25">
      <c r="H25" s="74"/>
      <c r="I25" s="252"/>
      <c r="J25" s="74"/>
      <c r="K25" s="74"/>
      <c r="L25" s="74"/>
      <c r="M25" s="221"/>
      <c r="N25" s="74"/>
      <c r="O25" s="74"/>
    </row>
  </sheetData>
  <mergeCells count="30">
    <mergeCell ref="N9:O9"/>
    <mergeCell ref="E7:F7"/>
    <mergeCell ref="E8:F8"/>
    <mergeCell ref="E9:F9"/>
    <mergeCell ref="J4:M4"/>
    <mergeCell ref="I4:I5"/>
    <mergeCell ref="A2:B2"/>
    <mergeCell ref="A1:O1"/>
    <mergeCell ref="E2:O2"/>
    <mergeCell ref="B4:B5"/>
    <mergeCell ref="A4:A5"/>
    <mergeCell ref="H4:H5"/>
    <mergeCell ref="D4:D5"/>
    <mergeCell ref="C4:C5"/>
    <mergeCell ref="E14:G14"/>
    <mergeCell ref="E15:G15"/>
    <mergeCell ref="B19:E19"/>
    <mergeCell ref="H19:O19"/>
    <mergeCell ref="N4:O5"/>
    <mergeCell ref="N6:O6"/>
    <mergeCell ref="N7:O7"/>
    <mergeCell ref="N8:O8"/>
    <mergeCell ref="H14:J14"/>
    <mergeCell ref="H15:J15"/>
    <mergeCell ref="E4:F5"/>
    <mergeCell ref="E6:F6"/>
    <mergeCell ref="L11:O11"/>
    <mergeCell ref="A12:P12"/>
    <mergeCell ref="G4:G5"/>
    <mergeCell ref="B15:D15"/>
  </mergeCells>
  <printOptions horizontalCentered="1" verticalCentered="1"/>
  <pageMargins left="0.51181102362204722" right="0.51181102362204722" top="0.35433070866141736" bottom="0.35433070866141736"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J6" sqref="J6"/>
    </sheetView>
  </sheetViews>
  <sheetFormatPr baseColWidth="10" defaultRowHeight="15" x14ac:dyDescent="0.25"/>
  <cols>
    <col min="2" max="2" width="7" customWidth="1"/>
    <col min="4" max="4" width="12.28515625" bestFit="1" customWidth="1"/>
    <col min="8" max="8" width="9.7109375" bestFit="1" customWidth="1"/>
  </cols>
  <sheetData>
    <row r="1" spans="1:9" ht="35.450000000000003" customHeight="1" thickBot="1" x14ac:dyDescent="0.3">
      <c r="A1" s="510" t="s">
        <v>187</v>
      </c>
      <c r="B1" s="511"/>
      <c r="C1" s="511"/>
      <c r="D1" s="511"/>
      <c r="E1" s="511"/>
      <c r="F1" s="511"/>
      <c r="G1" s="511"/>
      <c r="H1" s="512"/>
    </row>
    <row r="2" spans="1:9" ht="19.5" thickBot="1" x14ac:dyDescent="0.3">
      <c r="A2" s="439" t="s">
        <v>124</v>
      </c>
      <c r="B2" s="440"/>
      <c r="C2" s="441"/>
      <c r="D2" s="439"/>
      <c r="E2" s="440"/>
      <c r="F2" s="440"/>
      <c r="G2" s="440"/>
      <c r="H2" s="441"/>
    </row>
    <row r="3" spans="1:9" ht="15.75" thickBot="1" x14ac:dyDescent="0.3"/>
    <row r="4" spans="1:9" ht="36" customHeight="1" thickBot="1" x14ac:dyDescent="0.3">
      <c r="A4" s="466" t="s">
        <v>171</v>
      </c>
      <c r="B4" s="446"/>
      <c r="C4" s="466" t="s">
        <v>168</v>
      </c>
      <c r="D4" s="446"/>
      <c r="E4" s="508" t="s">
        <v>169</v>
      </c>
      <c r="F4" s="448" t="s">
        <v>7</v>
      </c>
      <c r="G4" s="449"/>
      <c r="H4" s="451" t="s">
        <v>2</v>
      </c>
    </row>
    <row r="5" spans="1:9" ht="15.75" thickBot="1" x14ac:dyDescent="0.3">
      <c r="A5" s="467"/>
      <c r="B5" s="468"/>
      <c r="C5" s="527"/>
      <c r="D5" s="528"/>
      <c r="E5" s="513"/>
      <c r="F5" s="448" t="s">
        <v>170</v>
      </c>
      <c r="G5" s="449"/>
      <c r="H5" s="465"/>
    </row>
    <row r="6" spans="1:9" s="208" customFormat="1" ht="15.75" thickBot="1" x14ac:dyDescent="0.3">
      <c r="A6" s="518" t="s">
        <v>142</v>
      </c>
      <c r="B6" s="519"/>
      <c r="C6" s="529"/>
      <c r="D6" s="530"/>
      <c r="E6" s="212"/>
      <c r="F6" s="514">
        <f>E6/1505</f>
        <v>0</v>
      </c>
      <c r="G6" s="515"/>
      <c r="H6" s="209">
        <f>(F6+G6)*$E$10</f>
        <v>0</v>
      </c>
    </row>
    <row r="7" spans="1:9" s="208" customFormat="1" ht="15.75" thickBot="1" x14ac:dyDescent="0.3">
      <c r="A7" s="524" t="s">
        <v>174</v>
      </c>
      <c r="B7" s="525"/>
      <c r="C7" s="531"/>
      <c r="D7" s="532"/>
      <c r="E7" s="213"/>
      <c r="F7" s="520">
        <f t="shared" ref="F7:F8" si="0">E7/1505</f>
        <v>0</v>
      </c>
      <c r="G7" s="521"/>
      <c r="H7" s="210">
        <f t="shared" ref="H7:H8" si="1">(F7+G7)*$E$10</f>
        <v>0</v>
      </c>
    </row>
    <row r="8" spans="1:9" s="208" customFormat="1" ht="15.75" thickBot="1" x14ac:dyDescent="0.3">
      <c r="A8" s="524" t="s">
        <v>175</v>
      </c>
      <c r="B8" s="526"/>
      <c r="C8" s="533"/>
      <c r="D8" s="534"/>
      <c r="E8" s="214"/>
      <c r="F8" s="522">
        <f t="shared" si="0"/>
        <v>0</v>
      </c>
      <c r="G8" s="523"/>
      <c r="H8" s="211">
        <f t="shared" si="1"/>
        <v>0</v>
      </c>
    </row>
    <row r="9" spans="1:9" x14ac:dyDescent="0.25">
      <c r="A9" s="90"/>
      <c r="B9" s="91"/>
      <c r="C9" s="92"/>
      <c r="D9" s="92"/>
      <c r="E9" s="92"/>
      <c r="F9" s="92"/>
      <c r="G9" s="94"/>
      <c r="H9" s="94"/>
    </row>
    <row r="10" spans="1:9" x14ac:dyDescent="0.25">
      <c r="D10" s="204" t="s">
        <v>172</v>
      </c>
      <c r="E10" s="205">
        <v>6001</v>
      </c>
      <c r="G10" s="206"/>
    </row>
    <row r="11" spans="1:9" ht="49.9" customHeight="1" x14ac:dyDescent="0.25">
      <c r="A11" s="516" t="s">
        <v>173</v>
      </c>
      <c r="B11" s="516"/>
      <c r="C11" s="516"/>
      <c r="D11" s="516"/>
      <c r="E11" s="516"/>
      <c r="F11" s="516"/>
      <c r="G11" s="516"/>
      <c r="H11" s="516"/>
    </row>
    <row r="13" spans="1:9" x14ac:dyDescent="0.25">
      <c r="A13" s="72" t="s">
        <v>129</v>
      </c>
      <c r="B13" s="457"/>
      <c r="C13" s="457"/>
      <c r="D13" s="73"/>
      <c r="E13" s="73"/>
      <c r="F13" s="207" t="s">
        <v>130</v>
      </c>
      <c r="G13" s="207"/>
      <c r="H13" s="207"/>
    </row>
    <row r="14" spans="1:9" x14ac:dyDescent="0.25">
      <c r="F14" s="517"/>
      <c r="G14" s="517"/>
      <c r="H14" s="517"/>
      <c r="I14" s="517"/>
    </row>
    <row r="15" spans="1:9" x14ac:dyDescent="0.25">
      <c r="F15" s="517"/>
      <c r="G15" s="517"/>
      <c r="H15" s="517"/>
      <c r="I15" s="517"/>
    </row>
    <row r="16" spans="1:9" x14ac:dyDescent="0.25">
      <c r="F16" s="517"/>
      <c r="G16" s="517"/>
      <c r="H16" s="517"/>
      <c r="I16" s="517"/>
    </row>
    <row r="17" spans="6:9" x14ac:dyDescent="0.25">
      <c r="F17" s="517"/>
      <c r="G17" s="517"/>
      <c r="H17" s="517"/>
      <c r="I17" s="517"/>
    </row>
    <row r="18" spans="6:9" x14ac:dyDescent="0.25">
      <c r="F18" s="517"/>
      <c r="G18" s="517"/>
      <c r="H18" s="517"/>
      <c r="I18" s="517"/>
    </row>
    <row r="19" spans="6:9" x14ac:dyDescent="0.25">
      <c r="F19" s="517"/>
      <c r="G19" s="517"/>
      <c r="H19" s="517"/>
      <c r="I19" s="517"/>
    </row>
  </sheetData>
  <mergeCells count="21">
    <mergeCell ref="F6:G6"/>
    <mergeCell ref="A11:H11"/>
    <mergeCell ref="B13:C13"/>
    <mergeCell ref="F14:I19"/>
    <mergeCell ref="A4:B5"/>
    <mergeCell ref="A6:B6"/>
    <mergeCell ref="F7:G7"/>
    <mergeCell ref="F8:G8"/>
    <mergeCell ref="A7:B7"/>
    <mergeCell ref="A8:B8"/>
    <mergeCell ref="C4:D5"/>
    <mergeCell ref="C6:D6"/>
    <mergeCell ref="C7:D7"/>
    <mergeCell ref="C8:D8"/>
    <mergeCell ref="A1:H1"/>
    <mergeCell ref="A2:C2"/>
    <mergeCell ref="D2:H2"/>
    <mergeCell ref="E4:E5"/>
    <mergeCell ref="F4:G4"/>
    <mergeCell ref="H4:H5"/>
    <mergeCell ref="F5:G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80" zoomScaleNormal="80" workbookViewId="0">
      <selection activeCell="I12" sqref="I12"/>
    </sheetView>
  </sheetViews>
  <sheetFormatPr baseColWidth="10" defaultRowHeight="15" x14ac:dyDescent="0.25"/>
  <cols>
    <col min="1" max="1" width="36.28515625" customWidth="1"/>
    <col min="2" max="7" width="13.7109375" customWidth="1"/>
  </cols>
  <sheetData>
    <row r="1" spans="1:7" ht="30.75" customHeight="1" thickBot="1" x14ac:dyDescent="0.3">
      <c r="A1" s="439" t="s">
        <v>123</v>
      </c>
      <c r="B1" s="440"/>
      <c r="C1" s="440"/>
      <c r="D1" s="440"/>
      <c r="E1" s="440"/>
      <c r="F1" s="440"/>
      <c r="G1" s="441"/>
    </row>
    <row r="2" spans="1:7" ht="36.75" customHeight="1" thickBot="1" x14ac:dyDescent="0.3">
      <c r="A2" s="53" t="s">
        <v>124</v>
      </c>
      <c r="B2" s="439"/>
      <c r="C2" s="440"/>
      <c r="D2" s="440"/>
      <c r="E2" s="440"/>
      <c r="F2" s="440"/>
      <c r="G2" s="441"/>
    </row>
    <row r="3" spans="1:7" ht="19.5" customHeight="1" thickBot="1" x14ac:dyDescent="0.3">
      <c r="A3" s="108" t="s">
        <v>125</v>
      </c>
      <c r="B3" s="439"/>
      <c r="C3" s="440"/>
      <c r="D3" s="440"/>
      <c r="E3" s="440"/>
      <c r="F3" s="440"/>
      <c r="G3" s="441"/>
    </row>
    <row r="4" spans="1:7" ht="15" customHeight="1" thickBot="1" x14ac:dyDescent="0.3"/>
    <row r="5" spans="1:7" ht="15" customHeight="1" x14ac:dyDescent="0.25">
      <c r="A5" s="549" t="s">
        <v>17</v>
      </c>
      <c r="B5" s="545" t="s">
        <v>131</v>
      </c>
      <c r="C5" s="546"/>
      <c r="D5" s="545" t="s">
        <v>132</v>
      </c>
      <c r="E5" s="546"/>
      <c r="F5" s="545" t="s">
        <v>166</v>
      </c>
      <c r="G5" s="546"/>
    </row>
    <row r="6" spans="1:7" ht="15.75" customHeight="1" thickBot="1" x14ac:dyDescent="0.3">
      <c r="A6" s="550"/>
      <c r="B6" s="547"/>
      <c r="C6" s="548"/>
      <c r="D6" s="547"/>
      <c r="E6" s="548"/>
      <c r="F6" s="547"/>
      <c r="G6" s="548"/>
    </row>
    <row r="7" spans="1:7" ht="15" customHeight="1" x14ac:dyDescent="0.25">
      <c r="A7" s="550"/>
      <c r="B7" s="535" t="s">
        <v>18</v>
      </c>
      <c r="C7" s="535" t="s">
        <v>19</v>
      </c>
      <c r="D7" s="535" t="s">
        <v>18</v>
      </c>
      <c r="E7" s="535" t="s">
        <v>19</v>
      </c>
      <c r="F7" s="535" t="s">
        <v>18</v>
      </c>
      <c r="G7" s="535" t="s">
        <v>19</v>
      </c>
    </row>
    <row r="8" spans="1:7" ht="15.75" thickBot="1" x14ac:dyDescent="0.3">
      <c r="A8" s="551"/>
      <c r="B8" s="536"/>
      <c r="C8" s="536"/>
      <c r="D8" s="536"/>
      <c r="E8" s="536"/>
      <c r="F8" s="536"/>
      <c r="G8" s="536"/>
    </row>
    <row r="9" spans="1:7" ht="15" customHeight="1" x14ac:dyDescent="0.25">
      <c r="A9" s="14" t="s">
        <v>20</v>
      </c>
      <c r="B9" s="543"/>
      <c r="C9" s="539" t="e">
        <f>B9/(B15+B17)</f>
        <v>#DIV/0!</v>
      </c>
      <c r="D9" s="543"/>
      <c r="E9" s="539" t="e">
        <f>D9/(D15+D17)</f>
        <v>#DIV/0!</v>
      </c>
      <c r="F9" s="543"/>
      <c r="G9" s="539" t="e">
        <f>F9/(F15+F17)</f>
        <v>#DIV/0!</v>
      </c>
    </row>
    <row r="10" spans="1:7" ht="58.5" thickBot="1" x14ac:dyDescent="0.3">
      <c r="A10" s="15" t="s">
        <v>21</v>
      </c>
      <c r="B10" s="544"/>
      <c r="C10" s="540"/>
      <c r="D10" s="544"/>
      <c r="E10" s="540"/>
      <c r="F10" s="544"/>
      <c r="G10" s="540"/>
    </row>
    <row r="11" spans="1:7" x14ac:dyDescent="0.25">
      <c r="A11" s="16" t="s">
        <v>22</v>
      </c>
      <c r="B11" s="541"/>
      <c r="C11" s="539" t="e">
        <f>B11/(B15+B17)</f>
        <v>#DIV/0!</v>
      </c>
      <c r="D11" s="541"/>
      <c r="E11" s="539" t="e">
        <f>D11/(D15+D17)</f>
        <v>#DIV/0!</v>
      </c>
      <c r="F11" s="541"/>
      <c r="G11" s="539" t="e">
        <f>F11/(F15+F17)</f>
        <v>#DIV/0!</v>
      </c>
    </row>
    <row r="12" spans="1:7" ht="44.25" thickBot="1" x14ac:dyDescent="0.3">
      <c r="A12" s="17" t="s">
        <v>23</v>
      </c>
      <c r="B12" s="542"/>
      <c r="C12" s="540"/>
      <c r="D12" s="542"/>
      <c r="E12" s="540"/>
      <c r="F12" s="542"/>
      <c r="G12" s="540"/>
    </row>
    <row r="13" spans="1:7" x14ac:dyDescent="0.25">
      <c r="A13" s="16" t="s">
        <v>24</v>
      </c>
      <c r="B13" s="541"/>
      <c r="C13" s="539" t="e">
        <f>B13/(B15+B17)</f>
        <v>#DIV/0!</v>
      </c>
      <c r="D13" s="541"/>
      <c r="E13" s="539" t="e">
        <f>D13/(D15+D17)</f>
        <v>#DIV/0!</v>
      </c>
      <c r="F13" s="541"/>
      <c r="G13" s="539" t="e">
        <f>F13/(F15+F17)</f>
        <v>#DIV/0!</v>
      </c>
    </row>
    <row r="14" spans="1:7" ht="115.5" thickBot="1" x14ac:dyDescent="0.3">
      <c r="A14" s="15" t="s">
        <v>25</v>
      </c>
      <c r="B14" s="542"/>
      <c r="C14" s="540"/>
      <c r="D14" s="542"/>
      <c r="E14" s="540"/>
      <c r="F14" s="542"/>
      <c r="G14" s="540"/>
    </row>
    <row r="15" spans="1:7" ht="15.75" thickBot="1" x14ac:dyDescent="0.3">
      <c r="A15" s="18" t="s">
        <v>26</v>
      </c>
      <c r="B15" s="19">
        <f>B9+B11+B13</f>
        <v>0</v>
      </c>
      <c r="C15" s="20" t="e">
        <f>B15/(B15+B17)</f>
        <v>#DIV/0!</v>
      </c>
      <c r="D15" s="19">
        <f>D9+D11+D13</f>
        <v>0</v>
      </c>
      <c r="E15" s="20" t="e">
        <f>D15/(D15+D17)</f>
        <v>#DIV/0!</v>
      </c>
      <c r="F15" s="19">
        <f>F9+F11+F13</f>
        <v>0</v>
      </c>
      <c r="G15" s="20" t="e">
        <f>F15/(F15+F17)</f>
        <v>#DIV/0!</v>
      </c>
    </row>
    <row r="16" spans="1:7" ht="15.75" thickBot="1" x14ac:dyDescent="0.3">
      <c r="A16" s="18" t="s">
        <v>27</v>
      </c>
      <c r="B16" s="19"/>
      <c r="C16" s="21"/>
      <c r="D16" s="19"/>
      <c r="E16" s="21"/>
      <c r="F16" s="19"/>
      <c r="G16" s="21"/>
    </row>
    <row r="17" spans="1:7" ht="15.75" thickBot="1" x14ac:dyDescent="0.3">
      <c r="A17" s="18" t="s">
        <v>28</v>
      </c>
      <c r="B17" s="19"/>
      <c r="C17" s="20" t="e">
        <f>B17/(B15+B17)</f>
        <v>#DIV/0!</v>
      </c>
      <c r="D17" s="19"/>
      <c r="E17" s="20" t="e">
        <f>D17/(D15+D17)</f>
        <v>#DIV/0!</v>
      </c>
      <c r="F17" s="19"/>
      <c r="G17" s="20" t="e">
        <f>F17/(F15+F17)</f>
        <v>#DIV/0!</v>
      </c>
    </row>
    <row r="18" spans="1:7" ht="15.75" thickBot="1" x14ac:dyDescent="0.3">
      <c r="A18" s="22" t="s">
        <v>29</v>
      </c>
      <c r="B18" s="19">
        <f>B15+B16+B17</f>
        <v>0</v>
      </c>
      <c r="C18" s="23"/>
      <c r="D18" s="19">
        <f>D15+D16+D17</f>
        <v>0</v>
      </c>
      <c r="E18" s="23"/>
      <c r="F18" s="19">
        <f>F15+F16+F17</f>
        <v>0</v>
      </c>
      <c r="G18" s="23"/>
    </row>
    <row r="19" spans="1:7" x14ac:dyDescent="0.25">
      <c r="A19" s="537" t="s">
        <v>30</v>
      </c>
      <c r="B19" s="541"/>
      <c r="C19" s="539"/>
      <c r="D19" s="541"/>
      <c r="E19" s="539"/>
      <c r="F19" s="541"/>
      <c r="G19" s="539"/>
    </row>
    <row r="20" spans="1:7" ht="15.75" thickBot="1" x14ac:dyDescent="0.3">
      <c r="A20" s="538"/>
      <c r="B20" s="542"/>
      <c r="C20" s="540"/>
      <c r="D20" s="542"/>
      <c r="E20" s="540"/>
      <c r="F20" s="542"/>
      <c r="G20" s="540"/>
    </row>
  </sheetData>
  <mergeCells count="38">
    <mergeCell ref="A1:G1"/>
    <mergeCell ref="F11:F12"/>
    <mergeCell ref="G11:G12"/>
    <mergeCell ref="D11:D12"/>
    <mergeCell ref="E11:E12"/>
    <mergeCell ref="C9:C10"/>
    <mergeCell ref="B11:B12"/>
    <mergeCell ref="C11:C12"/>
    <mergeCell ref="B9:B10"/>
    <mergeCell ref="B2:G2"/>
    <mergeCell ref="B3:G3"/>
    <mergeCell ref="A5:A8"/>
    <mergeCell ref="B5:C6"/>
    <mergeCell ref="B7:B8"/>
    <mergeCell ref="C7:C8"/>
    <mergeCell ref="D5:E6"/>
    <mergeCell ref="F13:F14"/>
    <mergeCell ref="G13:G14"/>
    <mergeCell ref="F19:F20"/>
    <mergeCell ref="G19:G20"/>
    <mergeCell ref="F5:G6"/>
    <mergeCell ref="F7:F8"/>
    <mergeCell ref="G7:G8"/>
    <mergeCell ref="F9:F10"/>
    <mergeCell ref="G9:G10"/>
    <mergeCell ref="D7:D8"/>
    <mergeCell ref="E7:E8"/>
    <mergeCell ref="A19:A20"/>
    <mergeCell ref="C19:C20"/>
    <mergeCell ref="B13:B14"/>
    <mergeCell ref="C13:C14"/>
    <mergeCell ref="B19:B20"/>
    <mergeCell ref="D13:D14"/>
    <mergeCell ref="E13:E14"/>
    <mergeCell ref="D19:D20"/>
    <mergeCell ref="E19:E20"/>
    <mergeCell ref="D9:D10"/>
    <mergeCell ref="E9:E10"/>
  </mergeCells>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4"/>
  <sheetViews>
    <sheetView workbookViewId="0">
      <selection activeCell="U10" sqref="U10"/>
    </sheetView>
  </sheetViews>
  <sheetFormatPr baseColWidth="10" defaultRowHeight="15" x14ac:dyDescent="0.25"/>
  <cols>
    <col min="1" max="1" width="1.140625" customWidth="1"/>
    <col min="2" max="2" width="8.42578125" style="284" customWidth="1"/>
    <col min="3" max="3" width="21.85546875" customWidth="1"/>
    <col min="4" max="4" width="10" customWidth="1"/>
    <col min="5" max="6" width="10" style="285" customWidth="1"/>
    <col min="7" max="7" width="10" style="286" customWidth="1"/>
    <col min="8" max="9" width="10" style="285" customWidth="1"/>
    <col min="10" max="10" width="10" customWidth="1"/>
    <col min="11" max="12" width="10" style="285" customWidth="1"/>
    <col min="13" max="14" width="10" style="286" customWidth="1"/>
    <col min="15" max="15" width="10.7109375" style="285" customWidth="1"/>
    <col min="16" max="16" width="10" customWidth="1"/>
    <col min="17" max="18" width="10" style="285" customWidth="1"/>
    <col min="19" max="20" width="10" style="286" customWidth="1"/>
    <col min="21" max="21" width="10.5703125" style="285" customWidth="1"/>
  </cols>
  <sheetData>
    <row r="1" spans="2:24" ht="35.25" customHeight="1" x14ac:dyDescent="0.25">
      <c r="C1" s="560" t="s">
        <v>202</v>
      </c>
      <c r="D1" s="560"/>
      <c r="E1" s="560"/>
      <c r="F1" s="560"/>
      <c r="G1" s="560"/>
      <c r="H1" s="560"/>
      <c r="I1" s="560"/>
      <c r="J1" s="560"/>
      <c r="K1" s="560"/>
      <c r="L1" s="560"/>
      <c r="M1" s="560"/>
      <c r="N1" s="560"/>
      <c r="O1" s="560"/>
      <c r="P1" s="560"/>
      <c r="Q1" s="560"/>
      <c r="R1" s="560"/>
      <c r="S1" s="560"/>
      <c r="T1" s="560"/>
      <c r="U1" s="560"/>
    </row>
    <row r="2" spans="2:24" ht="15.75" thickBot="1" x14ac:dyDescent="0.3"/>
    <row r="3" spans="2:24" s="60" customFormat="1" ht="15.75" thickBot="1" x14ac:dyDescent="0.3">
      <c r="B3" s="284"/>
      <c r="D3" s="561" t="s">
        <v>142</v>
      </c>
      <c r="E3" s="562"/>
      <c r="F3" s="562"/>
      <c r="G3" s="562"/>
      <c r="H3" s="562"/>
      <c r="I3" s="563"/>
      <c r="J3" s="562" t="s">
        <v>203</v>
      </c>
      <c r="K3" s="562"/>
      <c r="L3" s="562"/>
      <c r="M3" s="562"/>
      <c r="N3" s="562"/>
      <c r="O3" s="562"/>
      <c r="P3" s="561" t="s">
        <v>204</v>
      </c>
      <c r="Q3" s="562"/>
      <c r="R3" s="562"/>
      <c r="S3" s="562"/>
      <c r="T3" s="562"/>
      <c r="U3" s="563"/>
    </row>
    <row r="4" spans="2:24" s="60" customFormat="1" ht="15.75" thickBot="1" x14ac:dyDescent="0.3">
      <c r="B4" s="287"/>
      <c r="C4" s="288"/>
      <c r="D4" s="564"/>
      <c r="E4" s="565"/>
      <c r="F4" s="566"/>
      <c r="G4" s="567" t="s">
        <v>205</v>
      </c>
      <c r="H4" s="568"/>
      <c r="I4" s="569"/>
      <c r="J4" s="570"/>
      <c r="K4" s="557"/>
      <c r="L4" s="289"/>
      <c r="M4" s="553" t="s">
        <v>205</v>
      </c>
      <c r="N4" s="554"/>
      <c r="O4" s="555"/>
      <c r="P4" s="556"/>
      <c r="Q4" s="557"/>
      <c r="R4" s="289"/>
      <c r="S4" s="553" t="s">
        <v>205</v>
      </c>
      <c r="T4" s="554"/>
      <c r="U4" s="558"/>
    </row>
    <row r="5" spans="2:24" s="60" customFormat="1" ht="60.75" thickBot="1" x14ac:dyDescent="0.3">
      <c r="B5" s="284"/>
      <c r="C5" s="290" t="s">
        <v>206</v>
      </c>
      <c r="D5" s="291" t="s">
        <v>207</v>
      </c>
      <c r="E5" s="292" t="s">
        <v>208</v>
      </c>
      <c r="F5" s="292" t="s">
        <v>143</v>
      </c>
      <c r="G5" s="293" t="s">
        <v>209</v>
      </c>
      <c r="H5" s="294" t="s">
        <v>212</v>
      </c>
      <c r="I5" s="292" t="s">
        <v>210</v>
      </c>
      <c r="J5" s="291" t="s">
        <v>207</v>
      </c>
      <c r="K5" s="294" t="s">
        <v>208</v>
      </c>
      <c r="L5" s="292" t="s">
        <v>143</v>
      </c>
      <c r="M5" s="293" t="s">
        <v>209</v>
      </c>
      <c r="N5" s="294" t="s">
        <v>212</v>
      </c>
      <c r="O5" s="292" t="s">
        <v>210</v>
      </c>
      <c r="P5" s="291" t="s">
        <v>207</v>
      </c>
      <c r="Q5" s="294" t="s">
        <v>208</v>
      </c>
      <c r="R5" s="292" t="s">
        <v>143</v>
      </c>
      <c r="S5" s="293" t="s">
        <v>209</v>
      </c>
      <c r="T5" s="294" t="s">
        <v>212</v>
      </c>
      <c r="U5" s="295" t="s">
        <v>211</v>
      </c>
    </row>
    <row r="6" spans="2:24" x14ac:dyDescent="0.25">
      <c r="B6" s="559" t="s">
        <v>10</v>
      </c>
      <c r="C6" s="296"/>
      <c r="D6" s="301"/>
      <c r="E6" s="302"/>
      <c r="F6" s="297">
        <f>E6/1820</f>
        <v>0</v>
      </c>
      <c r="G6" s="303"/>
      <c r="H6" s="302"/>
      <c r="I6" s="304">
        <f>H6/1820</f>
        <v>0</v>
      </c>
      <c r="J6" s="305"/>
      <c r="K6" s="299"/>
      <c r="L6" s="297">
        <f>K6/1820</f>
        <v>0</v>
      </c>
      <c r="M6" s="298"/>
      <c r="N6" s="370"/>
      <c r="O6" s="306">
        <f>N6/1820</f>
        <v>0</v>
      </c>
      <c r="P6" s="307"/>
      <c r="Q6" s="299"/>
      <c r="R6" s="297">
        <f>Q6/1820</f>
        <v>0</v>
      </c>
      <c r="S6" s="298"/>
      <c r="T6" s="370"/>
      <c r="U6" s="300">
        <f>T6/1820</f>
        <v>0</v>
      </c>
      <c r="V6" s="73"/>
      <c r="W6" s="73"/>
      <c r="X6" s="73"/>
    </row>
    <row r="7" spans="2:24" x14ac:dyDescent="0.25">
      <c r="B7" s="552"/>
      <c r="C7" s="308"/>
      <c r="D7" s="312"/>
      <c r="E7" s="313"/>
      <c r="F7" s="297">
        <f t="shared" ref="F7:F8" si="0">E7/1820</f>
        <v>0</v>
      </c>
      <c r="G7" s="314"/>
      <c r="H7" s="313"/>
      <c r="I7" s="304">
        <f t="shared" ref="I7:I8" si="1">H7/1820</f>
        <v>0</v>
      </c>
      <c r="J7" s="315"/>
      <c r="K7" s="310"/>
      <c r="L7" s="316">
        <f t="shared" ref="L7:L8" si="2">K7/1820</f>
        <v>0</v>
      </c>
      <c r="M7" s="311"/>
      <c r="N7" s="371"/>
      <c r="O7" s="306">
        <f t="shared" ref="O7:O8" si="3">N7/1820</f>
        <v>0</v>
      </c>
      <c r="P7" s="309"/>
      <c r="Q7" s="310"/>
      <c r="R7" s="316">
        <f t="shared" ref="R7:R8" si="4">Q7/1820</f>
        <v>0</v>
      </c>
      <c r="S7" s="311"/>
      <c r="T7" s="371"/>
      <c r="U7" s="300">
        <f t="shared" ref="U7:U8" si="5">T7/1820</f>
        <v>0</v>
      </c>
      <c r="V7" s="73"/>
      <c r="W7" s="73"/>
      <c r="X7" s="73"/>
    </row>
    <row r="8" spans="2:24" ht="15.75" thickBot="1" x14ac:dyDescent="0.3">
      <c r="B8" s="552"/>
      <c r="C8" s="317"/>
      <c r="D8" s="321"/>
      <c r="E8" s="322"/>
      <c r="F8" s="297">
        <f t="shared" si="0"/>
        <v>0</v>
      </c>
      <c r="G8" s="323"/>
      <c r="H8" s="322"/>
      <c r="I8" s="304">
        <f t="shared" si="1"/>
        <v>0</v>
      </c>
      <c r="J8" s="324"/>
      <c r="K8" s="319"/>
      <c r="L8" s="325">
        <f t="shared" si="2"/>
        <v>0</v>
      </c>
      <c r="M8" s="320"/>
      <c r="N8" s="372"/>
      <c r="O8" s="306">
        <f t="shared" si="3"/>
        <v>0</v>
      </c>
      <c r="P8" s="318"/>
      <c r="Q8" s="319"/>
      <c r="R8" s="325">
        <f t="shared" si="4"/>
        <v>0</v>
      </c>
      <c r="S8" s="320"/>
      <c r="T8" s="372"/>
      <c r="U8" s="300">
        <f t="shared" si="5"/>
        <v>0</v>
      </c>
      <c r="V8" s="73"/>
      <c r="W8" s="73"/>
      <c r="X8" s="73"/>
    </row>
    <row r="9" spans="2:24" ht="15.75" thickBot="1" x14ac:dyDescent="0.3">
      <c r="B9" s="327" t="s">
        <v>3</v>
      </c>
      <c r="C9" s="328"/>
      <c r="D9" s="333">
        <f t="shared" ref="D9:U9" si="6">SUM(D6:D8)</f>
        <v>0</v>
      </c>
      <c r="E9" s="334">
        <f t="shared" si="6"/>
        <v>0</v>
      </c>
      <c r="F9" s="330">
        <f t="shared" si="6"/>
        <v>0</v>
      </c>
      <c r="G9" s="335">
        <f t="shared" si="6"/>
        <v>0</v>
      </c>
      <c r="H9" s="334">
        <f t="shared" si="6"/>
        <v>0</v>
      </c>
      <c r="I9" s="336">
        <f t="shared" si="6"/>
        <v>0</v>
      </c>
      <c r="J9" s="337">
        <f t="shared" si="6"/>
        <v>0</v>
      </c>
      <c r="K9" s="330">
        <f t="shared" si="6"/>
        <v>0</v>
      </c>
      <c r="L9" s="330">
        <f t="shared" si="6"/>
        <v>0</v>
      </c>
      <c r="M9" s="331">
        <f t="shared" si="6"/>
        <v>0</v>
      </c>
      <c r="N9" s="373">
        <f>SUM(N6:N8)</f>
        <v>0</v>
      </c>
      <c r="O9" s="338">
        <f t="shared" si="6"/>
        <v>0</v>
      </c>
      <c r="P9" s="329">
        <f t="shared" si="6"/>
        <v>0</v>
      </c>
      <c r="Q9" s="330">
        <f t="shared" si="6"/>
        <v>0</v>
      </c>
      <c r="R9" s="330">
        <f t="shared" si="6"/>
        <v>0</v>
      </c>
      <c r="S9" s="331">
        <f t="shared" si="6"/>
        <v>0</v>
      </c>
      <c r="T9" s="373">
        <f>SUM(T6:T8)</f>
        <v>0</v>
      </c>
      <c r="U9" s="332">
        <f t="shared" si="6"/>
        <v>0</v>
      </c>
      <c r="V9" s="73"/>
      <c r="W9" s="73"/>
      <c r="X9" s="73"/>
    </row>
    <row r="10" spans="2:24" x14ac:dyDescent="0.25">
      <c r="B10" s="552" t="s">
        <v>0</v>
      </c>
      <c r="C10" s="296"/>
      <c r="D10" s="301"/>
      <c r="E10" s="340"/>
      <c r="F10" s="339">
        <f t="shared" ref="F10:F12" si="7">E10/1505</f>
        <v>0</v>
      </c>
      <c r="G10" s="341"/>
      <c r="H10" s="340"/>
      <c r="I10" s="304">
        <f t="shared" ref="I10:I12" si="8">H10/1505</f>
        <v>0</v>
      </c>
      <c r="J10" s="342"/>
      <c r="K10" s="299"/>
      <c r="L10" s="339">
        <f t="shared" ref="L10:L12" si="9">K10/1505</f>
        <v>0</v>
      </c>
      <c r="M10" s="298"/>
      <c r="N10" s="370"/>
      <c r="O10" s="306">
        <f>N10/1505</f>
        <v>0</v>
      </c>
      <c r="P10" s="307"/>
      <c r="Q10" s="299"/>
      <c r="R10" s="339">
        <f t="shared" ref="R10:R12" si="10">Q10/1505</f>
        <v>0</v>
      </c>
      <c r="S10" s="298"/>
      <c r="T10" s="370"/>
      <c r="U10" s="326">
        <f t="shared" ref="U10:U11" si="11">T10/1505</f>
        <v>0</v>
      </c>
      <c r="V10" s="73"/>
      <c r="W10" s="73"/>
      <c r="X10" s="73"/>
    </row>
    <row r="11" spans="2:24" x14ac:dyDescent="0.25">
      <c r="B11" s="552"/>
      <c r="C11" s="308"/>
      <c r="D11" s="312"/>
      <c r="E11" s="313"/>
      <c r="F11" s="316">
        <f t="shared" si="7"/>
        <v>0</v>
      </c>
      <c r="G11" s="314"/>
      <c r="H11" s="313"/>
      <c r="I11" s="343">
        <f t="shared" si="8"/>
        <v>0</v>
      </c>
      <c r="J11" s="315"/>
      <c r="K11" s="310"/>
      <c r="L11" s="316">
        <f t="shared" si="9"/>
        <v>0</v>
      </c>
      <c r="M11" s="311"/>
      <c r="N11" s="371"/>
      <c r="O11" s="306">
        <f t="shared" ref="O11:O12" si="12">N11/1505</f>
        <v>0</v>
      </c>
      <c r="P11" s="309"/>
      <c r="Q11" s="310"/>
      <c r="R11" s="316">
        <f t="shared" si="10"/>
        <v>0</v>
      </c>
      <c r="S11" s="311"/>
      <c r="T11" s="371"/>
      <c r="U11" s="326">
        <f t="shared" si="11"/>
        <v>0</v>
      </c>
      <c r="V11" s="73"/>
      <c r="W11" s="73"/>
      <c r="X11" s="73"/>
    </row>
    <row r="12" spans="2:24" ht="15.75" thickBot="1" x14ac:dyDescent="0.3">
      <c r="B12" s="552"/>
      <c r="C12" s="317"/>
      <c r="D12" s="321"/>
      <c r="E12" s="322"/>
      <c r="F12" s="325">
        <f t="shared" si="7"/>
        <v>0</v>
      </c>
      <c r="G12" s="323"/>
      <c r="H12" s="322"/>
      <c r="I12" s="344">
        <f t="shared" si="8"/>
        <v>0</v>
      </c>
      <c r="J12" s="324"/>
      <c r="K12" s="319"/>
      <c r="L12" s="325">
        <f t="shared" si="9"/>
        <v>0</v>
      </c>
      <c r="M12" s="320"/>
      <c r="N12" s="372"/>
      <c r="O12" s="306">
        <f t="shared" si="12"/>
        <v>0</v>
      </c>
      <c r="P12" s="318"/>
      <c r="Q12" s="319"/>
      <c r="R12" s="325">
        <f t="shared" si="10"/>
        <v>0</v>
      </c>
      <c r="S12" s="320"/>
      <c r="T12" s="372"/>
      <c r="U12" s="326">
        <f>T12/1505</f>
        <v>0</v>
      </c>
      <c r="V12" s="73"/>
      <c r="W12" s="73"/>
      <c r="X12" s="73"/>
    </row>
    <row r="13" spans="2:24" ht="15.75" thickBot="1" x14ac:dyDescent="0.3">
      <c r="B13" s="327" t="s">
        <v>3</v>
      </c>
      <c r="C13" s="328"/>
      <c r="D13" s="333">
        <f t="shared" ref="D13:U13" si="13">SUM(D10:D12)</f>
        <v>0</v>
      </c>
      <c r="E13" s="334">
        <f t="shared" si="13"/>
        <v>0</v>
      </c>
      <c r="F13" s="330">
        <f t="shared" si="13"/>
        <v>0</v>
      </c>
      <c r="G13" s="335">
        <f t="shared" si="13"/>
        <v>0</v>
      </c>
      <c r="H13" s="334">
        <f t="shared" si="13"/>
        <v>0</v>
      </c>
      <c r="I13" s="336">
        <f t="shared" si="13"/>
        <v>0</v>
      </c>
      <c r="J13" s="337">
        <f t="shared" si="13"/>
        <v>0</v>
      </c>
      <c r="K13" s="330">
        <f t="shared" si="13"/>
        <v>0</v>
      </c>
      <c r="L13" s="330">
        <f t="shared" si="13"/>
        <v>0</v>
      </c>
      <c r="M13" s="331">
        <f t="shared" si="13"/>
        <v>0</v>
      </c>
      <c r="N13" s="373">
        <f>SUM(N10:N12)</f>
        <v>0</v>
      </c>
      <c r="O13" s="338">
        <f t="shared" si="13"/>
        <v>0</v>
      </c>
      <c r="P13" s="329">
        <f t="shared" si="13"/>
        <v>0</v>
      </c>
      <c r="Q13" s="330">
        <f t="shared" si="13"/>
        <v>0</v>
      </c>
      <c r="R13" s="330">
        <f t="shared" si="13"/>
        <v>0</v>
      </c>
      <c r="S13" s="331">
        <f t="shared" si="13"/>
        <v>0</v>
      </c>
      <c r="T13" s="373">
        <f>SUM(T10:T12)</f>
        <v>0</v>
      </c>
      <c r="U13" s="332">
        <f t="shared" si="13"/>
        <v>0</v>
      </c>
      <c r="V13" s="73"/>
      <c r="W13" s="73"/>
      <c r="X13" s="73"/>
    </row>
    <row r="14" spans="2:24" x14ac:dyDescent="0.25">
      <c r="B14" s="552" t="s">
        <v>8</v>
      </c>
      <c r="C14" s="296"/>
      <c r="D14" s="307"/>
      <c r="E14" s="299"/>
      <c r="F14" s="339">
        <f t="shared" ref="F14:F16" si="14">E14/1607</f>
        <v>0</v>
      </c>
      <c r="G14" s="298"/>
      <c r="H14" s="299"/>
      <c r="I14" s="304">
        <f t="shared" ref="I14:I16" si="15">H14/1607</f>
        <v>0</v>
      </c>
      <c r="J14" s="345"/>
      <c r="K14" s="299"/>
      <c r="L14" s="339">
        <f t="shared" ref="L14:L16" si="16">K14/1607</f>
        <v>0</v>
      </c>
      <c r="M14" s="298"/>
      <c r="N14" s="370"/>
      <c r="O14" s="306">
        <f>N14/1607</f>
        <v>0</v>
      </c>
      <c r="P14" s="307"/>
      <c r="Q14" s="299"/>
      <c r="R14" s="339">
        <f t="shared" ref="R14:R16" si="17">Q14/1607</f>
        <v>0</v>
      </c>
      <c r="S14" s="298"/>
      <c r="T14" s="370"/>
      <c r="U14" s="326">
        <f t="shared" ref="U14:U15" si="18">T14/1607</f>
        <v>0</v>
      </c>
      <c r="V14" s="73"/>
      <c r="W14" s="73"/>
      <c r="X14" s="73"/>
    </row>
    <row r="15" spans="2:24" x14ac:dyDescent="0.25">
      <c r="B15" s="552"/>
      <c r="C15" s="308"/>
      <c r="D15" s="346"/>
      <c r="E15" s="347"/>
      <c r="F15" s="316">
        <f t="shared" si="14"/>
        <v>0</v>
      </c>
      <c r="G15" s="348"/>
      <c r="H15" s="347"/>
      <c r="I15" s="343">
        <f t="shared" si="15"/>
        <v>0</v>
      </c>
      <c r="J15" s="349"/>
      <c r="K15" s="347"/>
      <c r="L15" s="316">
        <f t="shared" si="16"/>
        <v>0</v>
      </c>
      <c r="M15" s="348"/>
      <c r="N15" s="374"/>
      <c r="O15" s="306">
        <f t="shared" ref="O15:O16" si="19">N15/1607</f>
        <v>0</v>
      </c>
      <c r="P15" s="309"/>
      <c r="Q15" s="310"/>
      <c r="R15" s="316">
        <f t="shared" si="17"/>
        <v>0</v>
      </c>
      <c r="S15" s="311"/>
      <c r="T15" s="371"/>
      <c r="U15" s="326">
        <f t="shared" si="18"/>
        <v>0</v>
      </c>
      <c r="V15" s="73"/>
      <c r="W15" s="73"/>
      <c r="X15" s="73"/>
    </row>
    <row r="16" spans="2:24" ht="15.75" thickBot="1" x14ac:dyDescent="0.3">
      <c r="B16" s="552"/>
      <c r="C16" s="317"/>
      <c r="D16" s="350"/>
      <c r="E16" s="351"/>
      <c r="F16" s="325">
        <f t="shared" si="14"/>
        <v>0</v>
      </c>
      <c r="G16" s="352"/>
      <c r="H16" s="351"/>
      <c r="I16" s="344">
        <f t="shared" si="15"/>
        <v>0</v>
      </c>
      <c r="J16" s="353"/>
      <c r="K16" s="351"/>
      <c r="L16" s="325">
        <f t="shared" si="16"/>
        <v>0</v>
      </c>
      <c r="M16" s="352"/>
      <c r="N16" s="375"/>
      <c r="O16" s="306">
        <f t="shared" si="19"/>
        <v>0</v>
      </c>
      <c r="P16" s="318"/>
      <c r="Q16" s="319"/>
      <c r="R16" s="325">
        <f t="shared" si="17"/>
        <v>0</v>
      </c>
      <c r="S16" s="320"/>
      <c r="T16" s="372"/>
      <c r="U16" s="326">
        <f>T16/1607</f>
        <v>0</v>
      </c>
      <c r="V16" s="73"/>
      <c r="W16" s="73"/>
      <c r="X16" s="73"/>
    </row>
    <row r="17" spans="2:24" ht="15.75" thickBot="1" x14ac:dyDescent="0.3">
      <c r="B17" s="327" t="s">
        <v>3</v>
      </c>
      <c r="C17" s="328"/>
      <c r="D17" s="333">
        <f t="shared" ref="D17:U17" si="20">SUM(D14:D16)</f>
        <v>0</v>
      </c>
      <c r="E17" s="334">
        <f t="shared" si="20"/>
        <v>0</v>
      </c>
      <c r="F17" s="330">
        <f t="shared" si="20"/>
        <v>0</v>
      </c>
      <c r="G17" s="335">
        <f t="shared" si="20"/>
        <v>0</v>
      </c>
      <c r="H17" s="334">
        <f t="shared" si="20"/>
        <v>0</v>
      </c>
      <c r="I17" s="336">
        <f t="shared" si="20"/>
        <v>0</v>
      </c>
      <c r="J17" s="337">
        <f t="shared" si="20"/>
        <v>0</v>
      </c>
      <c r="K17" s="330">
        <f t="shared" si="20"/>
        <v>0</v>
      </c>
      <c r="L17" s="330">
        <f t="shared" si="20"/>
        <v>0</v>
      </c>
      <c r="M17" s="331">
        <f t="shared" si="20"/>
        <v>0</v>
      </c>
      <c r="N17" s="373">
        <f>SUM(N14:N16)</f>
        <v>0</v>
      </c>
      <c r="O17" s="338">
        <f t="shared" si="20"/>
        <v>0</v>
      </c>
      <c r="P17" s="329">
        <f t="shared" si="20"/>
        <v>0</v>
      </c>
      <c r="Q17" s="330">
        <f t="shared" si="20"/>
        <v>0</v>
      </c>
      <c r="R17" s="330">
        <f t="shared" si="20"/>
        <v>0</v>
      </c>
      <c r="S17" s="331">
        <f t="shared" si="20"/>
        <v>0</v>
      </c>
      <c r="T17" s="373">
        <f>SUM(T14:T16)</f>
        <v>0</v>
      </c>
      <c r="U17" s="332">
        <f t="shared" si="20"/>
        <v>0</v>
      </c>
      <c r="V17" s="73"/>
      <c r="W17" s="73"/>
      <c r="X17" s="73"/>
    </row>
    <row r="18" spans="2:24" x14ac:dyDescent="0.25">
      <c r="B18" s="552" t="s">
        <v>9</v>
      </c>
      <c r="C18" s="296"/>
      <c r="D18" s="354"/>
      <c r="E18" s="355"/>
      <c r="F18" s="339">
        <f t="shared" ref="F18:F20" si="21">E18/1600</f>
        <v>0</v>
      </c>
      <c r="G18" s="356"/>
      <c r="H18" s="357"/>
      <c r="I18" s="304">
        <f t="shared" ref="I18:I20" si="22">H18/1600</f>
        <v>0</v>
      </c>
      <c r="J18" s="358"/>
      <c r="K18" s="357"/>
      <c r="L18" s="339">
        <f t="shared" ref="L18:L20" si="23">K18/1600</f>
        <v>0</v>
      </c>
      <c r="M18" s="359"/>
      <c r="N18" s="376"/>
      <c r="O18" s="306">
        <f>N18/1600</f>
        <v>0</v>
      </c>
      <c r="P18" s="307"/>
      <c r="Q18" s="299"/>
      <c r="R18" s="339">
        <f t="shared" ref="R18:R20" si="24">Q18/1600</f>
        <v>0</v>
      </c>
      <c r="S18" s="298"/>
      <c r="T18" s="370"/>
      <c r="U18" s="300">
        <f>T18/1600</f>
        <v>0</v>
      </c>
      <c r="V18" s="73"/>
      <c r="W18" s="73"/>
      <c r="X18" s="73"/>
    </row>
    <row r="19" spans="2:24" x14ac:dyDescent="0.25">
      <c r="B19" s="552"/>
      <c r="C19" s="308"/>
      <c r="D19" s="360"/>
      <c r="E19" s="361"/>
      <c r="F19" s="316">
        <f t="shared" si="21"/>
        <v>0</v>
      </c>
      <c r="G19" s="362"/>
      <c r="H19" s="347"/>
      <c r="I19" s="343">
        <f t="shared" si="22"/>
        <v>0</v>
      </c>
      <c r="J19" s="349"/>
      <c r="K19" s="347"/>
      <c r="L19" s="316">
        <f t="shared" si="23"/>
        <v>0</v>
      </c>
      <c r="M19" s="348"/>
      <c r="N19" s="374"/>
      <c r="O19" s="306">
        <f t="shared" ref="O19:O20" si="25">N19/1600</f>
        <v>0</v>
      </c>
      <c r="P19" s="309"/>
      <c r="Q19" s="310"/>
      <c r="R19" s="316">
        <f t="shared" si="24"/>
        <v>0</v>
      </c>
      <c r="S19" s="311"/>
      <c r="T19" s="371"/>
      <c r="U19" s="300">
        <f t="shared" ref="U19:U20" si="26">T19/1600</f>
        <v>0</v>
      </c>
      <c r="V19" s="73"/>
      <c r="W19" s="73"/>
      <c r="X19" s="73"/>
    </row>
    <row r="20" spans="2:24" ht="15.75" thickBot="1" x14ac:dyDescent="0.3">
      <c r="B20" s="552"/>
      <c r="C20" s="317"/>
      <c r="D20" s="363"/>
      <c r="E20" s="364"/>
      <c r="F20" s="325">
        <f t="shared" si="21"/>
        <v>0</v>
      </c>
      <c r="G20" s="365"/>
      <c r="H20" s="351"/>
      <c r="I20" s="344">
        <f t="shared" si="22"/>
        <v>0</v>
      </c>
      <c r="J20" s="353"/>
      <c r="K20" s="351"/>
      <c r="L20" s="325">
        <f t="shared" si="23"/>
        <v>0</v>
      </c>
      <c r="M20" s="352"/>
      <c r="N20" s="375"/>
      <c r="O20" s="306">
        <f t="shared" si="25"/>
        <v>0</v>
      </c>
      <c r="P20" s="318"/>
      <c r="Q20" s="319"/>
      <c r="R20" s="325">
        <f t="shared" si="24"/>
        <v>0</v>
      </c>
      <c r="S20" s="320"/>
      <c r="T20" s="372"/>
      <c r="U20" s="300">
        <f t="shared" si="26"/>
        <v>0</v>
      </c>
      <c r="V20" s="73"/>
      <c r="W20" s="73"/>
      <c r="X20" s="73"/>
    </row>
    <row r="21" spans="2:24" ht="15.75" thickBot="1" x14ac:dyDescent="0.3">
      <c r="B21" s="327" t="s">
        <v>3</v>
      </c>
      <c r="C21" s="328"/>
      <c r="D21" s="333">
        <f t="shared" ref="D21:U21" si="27">SUM(D18:D20)</f>
        <v>0</v>
      </c>
      <c r="E21" s="334">
        <f t="shared" si="27"/>
        <v>0</v>
      </c>
      <c r="F21" s="330">
        <f t="shared" si="27"/>
        <v>0</v>
      </c>
      <c r="G21" s="335">
        <f t="shared" si="27"/>
        <v>0</v>
      </c>
      <c r="H21" s="334">
        <f t="shared" si="27"/>
        <v>0</v>
      </c>
      <c r="I21" s="336">
        <f t="shared" si="27"/>
        <v>0</v>
      </c>
      <c r="J21" s="337">
        <f t="shared" si="27"/>
        <v>0</v>
      </c>
      <c r="K21" s="330">
        <f t="shared" si="27"/>
        <v>0</v>
      </c>
      <c r="L21" s="330">
        <f t="shared" si="27"/>
        <v>0</v>
      </c>
      <c r="M21" s="331">
        <f t="shared" si="27"/>
        <v>0</v>
      </c>
      <c r="N21" s="373">
        <f>SUM(N18:N20)</f>
        <v>0</v>
      </c>
      <c r="O21" s="338">
        <f t="shared" si="27"/>
        <v>0</v>
      </c>
      <c r="P21" s="329">
        <f t="shared" si="27"/>
        <v>0</v>
      </c>
      <c r="Q21" s="330">
        <f t="shared" si="27"/>
        <v>0</v>
      </c>
      <c r="R21" s="330">
        <f t="shared" si="27"/>
        <v>0</v>
      </c>
      <c r="S21" s="331">
        <f t="shared" si="27"/>
        <v>0</v>
      </c>
      <c r="T21" s="373">
        <f>SUM(T18:T20)</f>
        <v>0</v>
      </c>
      <c r="U21" s="332">
        <f t="shared" si="27"/>
        <v>0</v>
      </c>
      <c r="V21" s="73"/>
      <c r="W21" s="73"/>
      <c r="X21" s="73"/>
    </row>
    <row r="22" spans="2:24" x14ac:dyDescent="0.25">
      <c r="B22" s="552" t="s">
        <v>171</v>
      </c>
      <c r="C22" s="296"/>
      <c r="D22" s="354"/>
      <c r="E22" s="355"/>
      <c r="F22" s="339">
        <f t="shared" ref="F22:F23" si="28">E22/1505</f>
        <v>0</v>
      </c>
      <c r="G22" s="356"/>
      <c r="H22" s="357"/>
      <c r="I22" s="304">
        <f t="shared" ref="I22:I23" si="29">H22/1505</f>
        <v>0</v>
      </c>
      <c r="J22" s="358"/>
      <c r="K22" s="357"/>
      <c r="L22" s="339">
        <f t="shared" ref="L22:L23" si="30">K22/1505</f>
        <v>0</v>
      </c>
      <c r="M22" s="359"/>
      <c r="N22" s="376"/>
      <c r="O22" s="306">
        <f>N22/1505</f>
        <v>0</v>
      </c>
      <c r="P22" s="307"/>
      <c r="Q22" s="299"/>
      <c r="R22" s="339">
        <f t="shared" ref="R22:R23" si="31">Q22/1505</f>
        <v>0</v>
      </c>
      <c r="S22" s="298"/>
      <c r="T22" s="370"/>
      <c r="U22" s="300">
        <f>T22/1505</f>
        <v>0</v>
      </c>
      <c r="V22" s="73"/>
      <c r="W22" s="73"/>
      <c r="X22" s="73"/>
    </row>
    <row r="23" spans="2:24" ht="15.75" thickBot="1" x14ac:dyDescent="0.3">
      <c r="B23" s="552"/>
      <c r="C23" s="317"/>
      <c r="D23" s="363"/>
      <c r="E23" s="364"/>
      <c r="F23" s="325">
        <f t="shared" si="28"/>
        <v>0</v>
      </c>
      <c r="G23" s="365"/>
      <c r="H23" s="351"/>
      <c r="I23" s="344">
        <f t="shared" si="29"/>
        <v>0</v>
      </c>
      <c r="J23" s="353"/>
      <c r="K23" s="351"/>
      <c r="L23" s="325">
        <f t="shared" si="30"/>
        <v>0</v>
      </c>
      <c r="M23" s="352"/>
      <c r="N23" s="375"/>
      <c r="O23" s="306">
        <f>N23/1505</f>
        <v>0</v>
      </c>
      <c r="P23" s="318"/>
      <c r="Q23" s="319"/>
      <c r="R23" s="325">
        <f t="shared" si="31"/>
        <v>0</v>
      </c>
      <c r="S23" s="320"/>
      <c r="T23" s="372"/>
      <c r="U23" s="300">
        <f>T23/1505</f>
        <v>0</v>
      </c>
      <c r="V23" s="73"/>
      <c r="W23" s="73"/>
      <c r="X23" s="73"/>
    </row>
    <row r="24" spans="2:24" s="73" customFormat="1" ht="15.75" thickBot="1" x14ac:dyDescent="0.3">
      <c r="B24" s="327" t="s">
        <v>3</v>
      </c>
      <c r="C24" s="328"/>
      <c r="D24" s="366">
        <f t="shared" ref="D24:U24" si="32">SUM(D21:D23)</f>
        <v>0</v>
      </c>
      <c r="E24" s="367">
        <f t="shared" si="32"/>
        <v>0</v>
      </c>
      <c r="F24" s="330">
        <f t="shared" si="32"/>
        <v>0</v>
      </c>
      <c r="G24" s="368">
        <f t="shared" si="32"/>
        <v>0</v>
      </c>
      <c r="H24" s="330">
        <f t="shared" si="32"/>
        <v>0</v>
      </c>
      <c r="I24" s="336">
        <f t="shared" si="32"/>
        <v>0</v>
      </c>
      <c r="J24" s="369">
        <f t="shared" si="32"/>
        <v>0</v>
      </c>
      <c r="K24" s="330">
        <f t="shared" si="32"/>
        <v>0</v>
      </c>
      <c r="L24" s="330">
        <f t="shared" si="32"/>
        <v>0</v>
      </c>
      <c r="M24" s="331">
        <f t="shared" si="32"/>
        <v>0</v>
      </c>
      <c r="N24" s="373">
        <f>SUM(N22:N23)</f>
        <v>0</v>
      </c>
      <c r="O24" s="338">
        <f t="shared" si="32"/>
        <v>0</v>
      </c>
      <c r="P24" s="329">
        <f t="shared" si="32"/>
        <v>0</v>
      </c>
      <c r="Q24" s="330">
        <f t="shared" si="32"/>
        <v>0</v>
      </c>
      <c r="R24" s="330">
        <f t="shared" si="32"/>
        <v>0</v>
      </c>
      <c r="S24" s="331">
        <f t="shared" si="32"/>
        <v>0</v>
      </c>
      <c r="T24" s="373">
        <f>SUM(T22:T23)</f>
        <v>0</v>
      </c>
      <c r="U24" s="332">
        <f t="shared" si="32"/>
        <v>0</v>
      </c>
    </row>
  </sheetData>
  <mergeCells count="15">
    <mergeCell ref="C1:U1"/>
    <mergeCell ref="D3:I3"/>
    <mergeCell ref="J3:O3"/>
    <mergeCell ref="P3:U3"/>
    <mergeCell ref="D4:F4"/>
    <mergeCell ref="G4:I4"/>
    <mergeCell ref="J4:K4"/>
    <mergeCell ref="B18:B20"/>
    <mergeCell ref="B22:B23"/>
    <mergeCell ref="M4:O4"/>
    <mergeCell ref="P4:Q4"/>
    <mergeCell ref="S4:U4"/>
    <mergeCell ref="B6:B8"/>
    <mergeCell ref="B10:B12"/>
    <mergeCell ref="B14:B16"/>
  </mergeCells>
  <pageMargins left="0.7" right="0.7" top="0.75" bottom="0.75" header="0.3" footer="0.3"/>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workbookViewId="0">
      <selection activeCell="L17" sqref="L17"/>
    </sheetView>
  </sheetViews>
  <sheetFormatPr baseColWidth="10" defaultRowHeight="15" x14ac:dyDescent="0.25"/>
  <cols>
    <col min="1" max="1" width="0.85546875" customWidth="1"/>
    <col min="2" max="2" width="24" customWidth="1"/>
    <col min="3" max="3" width="17.7109375" customWidth="1"/>
    <col min="4" max="4" width="15" customWidth="1"/>
  </cols>
  <sheetData>
    <row r="1" spans="2:10" ht="25.5" customHeight="1" thickBot="1" x14ac:dyDescent="0.3">
      <c r="B1" s="579" t="s">
        <v>121</v>
      </c>
      <c r="C1" s="580"/>
      <c r="D1" s="580"/>
      <c r="E1" s="580"/>
      <c r="F1" s="580"/>
      <c r="G1" s="580"/>
      <c r="H1" s="580"/>
      <c r="I1" s="580"/>
      <c r="J1" s="581"/>
    </row>
    <row r="2" spans="2:10" ht="36.75" customHeight="1" thickBot="1" x14ac:dyDescent="0.3">
      <c r="B2" s="579" t="s">
        <v>122</v>
      </c>
      <c r="C2" s="580"/>
      <c r="D2" s="579"/>
      <c r="E2" s="580"/>
      <c r="F2" s="580"/>
      <c r="G2" s="580"/>
      <c r="H2" s="580"/>
      <c r="I2" s="580"/>
      <c r="J2" s="581"/>
    </row>
    <row r="3" spans="2:10" ht="12" customHeight="1" thickBot="1" x14ac:dyDescent="0.3">
      <c r="B3" s="585"/>
      <c r="C3" s="586"/>
      <c r="D3" s="586"/>
      <c r="E3" s="586"/>
      <c r="F3" s="586"/>
      <c r="G3" s="586"/>
      <c r="H3" s="586"/>
      <c r="I3" s="586"/>
      <c r="J3" s="586"/>
    </row>
    <row r="4" spans="2:10" ht="19.5" thickBot="1" x14ac:dyDescent="0.3">
      <c r="B4" s="223"/>
      <c r="C4" s="223"/>
      <c r="D4" s="223"/>
      <c r="E4" s="582" t="s">
        <v>190</v>
      </c>
      <c r="F4" s="583"/>
      <c r="G4" s="583"/>
      <c r="H4" s="583"/>
      <c r="I4" s="583"/>
      <c r="J4" s="584"/>
    </row>
    <row r="5" spans="2:10" ht="15" customHeight="1" x14ac:dyDescent="0.25">
      <c r="B5" s="587" t="s">
        <v>116</v>
      </c>
      <c r="C5" s="589" t="s">
        <v>117</v>
      </c>
      <c r="D5" s="571" t="s">
        <v>118</v>
      </c>
      <c r="E5" s="573" t="s">
        <v>145</v>
      </c>
      <c r="F5" s="574"/>
      <c r="G5" s="575"/>
      <c r="H5" s="576" t="s">
        <v>161</v>
      </c>
      <c r="I5" s="577"/>
      <c r="J5" s="578"/>
    </row>
    <row r="6" spans="2:10" ht="24.75" thickBot="1" x14ac:dyDescent="0.3">
      <c r="B6" s="588"/>
      <c r="C6" s="590"/>
      <c r="D6" s="572"/>
      <c r="E6" s="250" t="s">
        <v>143</v>
      </c>
      <c r="F6" s="248" t="s">
        <v>119</v>
      </c>
      <c r="G6" s="247" t="s">
        <v>120</v>
      </c>
      <c r="H6" s="249" t="s">
        <v>144</v>
      </c>
      <c r="I6" s="248" t="s">
        <v>119</v>
      </c>
      <c r="J6" s="247" t="s">
        <v>120</v>
      </c>
    </row>
    <row r="7" spans="2:10" ht="15.75" thickBot="1" x14ac:dyDescent="0.3">
      <c r="B7" s="592" t="s">
        <v>156</v>
      </c>
      <c r="C7" s="593"/>
      <c r="D7" s="593"/>
      <c r="E7" s="593"/>
      <c r="F7" s="593"/>
      <c r="G7" s="593"/>
      <c r="H7" s="593"/>
      <c r="I7" s="593"/>
      <c r="J7" s="593"/>
    </row>
    <row r="8" spans="2:10" x14ac:dyDescent="0.25">
      <c r="B8" s="176"/>
      <c r="C8" s="175"/>
      <c r="D8" s="177"/>
      <c r="E8" s="199"/>
      <c r="F8" s="200"/>
      <c r="G8" s="244"/>
      <c r="H8" s="199"/>
      <c r="I8" s="202"/>
      <c r="J8" s="201"/>
    </row>
    <row r="9" spans="2:10" x14ac:dyDescent="0.25">
      <c r="B9" s="173"/>
      <c r="C9" s="172"/>
      <c r="D9" s="174"/>
      <c r="E9" s="187"/>
      <c r="F9" s="188"/>
      <c r="G9" s="245"/>
      <c r="H9" s="187"/>
      <c r="I9" s="189"/>
      <c r="J9" s="190"/>
    </row>
    <row r="10" spans="2:10" x14ac:dyDescent="0.25">
      <c r="B10" s="173"/>
      <c r="C10" s="172"/>
      <c r="D10" s="174"/>
      <c r="E10" s="187"/>
      <c r="F10" s="188"/>
      <c r="G10" s="245"/>
      <c r="H10" s="187"/>
      <c r="I10" s="189"/>
      <c r="J10" s="190"/>
    </row>
    <row r="11" spans="2:10" ht="15.75" thickBot="1" x14ac:dyDescent="0.3">
      <c r="B11" s="178"/>
      <c r="C11" s="179"/>
      <c r="D11" s="180"/>
      <c r="E11" s="191"/>
      <c r="F11" s="192"/>
      <c r="G11" s="246"/>
      <c r="H11" s="191"/>
      <c r="I11" s="193"/>
      <c r="J11" s="194"/>
    </row>
    <row r="12" spans="2:10" ht="15.75" thickBot="1" x14ac:dyDescent="0.3">
      <c r="B12" s="592" t="s">
        <v>159</v>
      </c>
      <c r="C12" s="593"/>
      <c r="D12" s="593"/>
      <c r="E12" s="593"/>
      <c r="F12" s="593"/>
      <c r="G12" s="593"/>
      <c r="H12" s="593"/>
      <c r="I12" s="593"/>
      <c r="J12" s="593"/>
    </row>
    <row r="13" spans="2:10" x14ac:dyDescent="0.25">
      <c r="B13" s="176"/>
      <c r="C13" s="175"/>
      <c r="D13" s="177"/>
      <c r="E13" s="199"/>
      <c r="F13" s="200"/>
      <c r="G13" s="244"/>
      <c r="H13" s="199"/>
      <c r="I13" s="202"/>
      <c r="J13" s="201"/>
    </row>
    <row r="14" spans="2:10" x14ac:dyDescent="0.25">
      <c r="B14" s="181"/>
      <c r="C14" s="182"/>
      <c r="D14" s="183"/>
      <c r="E14" s="195"/>
      <c r="F14" s="196"/>
      <c r="G14" s="243"/>
      <c r="H14" s="195"/>
      <c r="I14" s="198"/>
      <c r="J14" s="197"/>
    </row>
    <row r="15" spans="2:10" ht="15.75" thickBot="1" x14ac:dyDescent="0.3">
      <c r="B15" s="178"/>
      <c r="C15" s="179"/>
      <c r="D15" s="180"/>
      <c r="E15" s="191"/>
      <c r="F15" s="192"/>
      <c r="G15" s="246"/>
      <c r="H15" s="191"/>
      <c r="I15" s="193"/>
      <c r="J15" s="194"/>
    </row>
    <row r="16" spans="2:10" ht="15.75" thickBot="1" x14ac:dyDescent="0.3">
      <c r="B16" s="592" t="s">
        <v>160</v>
      </c>
      <c r="C16" s="593"/>
      <c r="D16" s="593"/>
      <c r="E16" s="593"/>
      <c r="F16" s="593"/>
      <c r="G16" s="593"/>
      <c r="H16" s="593"/>
      <c r="I16" s="593"/>
      <c r="J16" s="593"/>
    </row>
    <row r="17" spans="2:10" x14ac:dyDescent="0.25">
      <c r="B17" s="176"/>
      <c r="C17" s="175"/>
      <c r="D17" s="177"/>
      <c r="E17" s="199"/>
      <c r="F17" s="200"/>
      <c r="G17" s="244"/>
      <c r="H17" s="199"/>
      <c r="I17" s="202"/>
      <c r="J17" s="201"/>
    </row>
    <row r="18" spans="2:10" x14ac:dyDescent="0.25">
      <c r="B18" s="173"/>
      <c r="C18" s="172"/>
      <c r="D18" s="174"/>
      <c r="E18" s="187"/>
      <c r="F18" s="188"/>
      <c r="G18" s="245"/>
      <c r="H18" s="187"/>
      <c r="I18" s="189"/>
      <c r="J18" s="190"/>
    </row>
    <row r="19" spans="2:10" x14ac:dyDescent="0.25">
      <c r="B19" s="173"/>
      <c r="C19" s="172"/>
      <c r="D19" s="174"/>
      <c r="E19" s="187"/>
      <c r="F19" s="188"/>
      <c r="G19" s="245"/>
      <c r="H19" s="187"/>
      <c r="I19" s="189"/>
      <c r="J19" s="190"/>
    </row>
    <row r="20" spans="2:10" x14ac:dyDescent="0.25">
      <c r="B20" s="173"/>
      <c r="C20" s="172"/>
      <c r="D20" s="174"/>
      <c r="E20" s="187"/>
      <c r="F20" s="188"/>
      <c r="G20" s="245"/>
      <c r="H20" s="187"/>
      <c r="I20" s="189"/>
      <c r="J20" s="190"/>
    </row>
    <row r="21" spans="2:10" ht="15.75" thickBot="1" x14ac:dyDescent="0.3">
      <c r="B21" s="178"/>
      <c r="C21" s="179"/>
      <c r="D21" s="180"/>
      <c r="E21" s="191"/>
      <c r="F21" s="192"/>
      <c r="G21" s="246"/>
      <c r="H21" s="191"/>
      <c r="I21" s="193"/>
      <c r="J21" s="194"/>
    </row>
    <row r="22" spans="2:10" x14ac:dyDescent="0.25">
      <c r="B22" s="594" t="s">
        <v>157</v>
      </c>
      <c r="C22" s="595"/>
      <c r="D22" s="595"/>
      <c r="E22" s="595"/>
      <c r="F22" s="595"/>
      <c r="G22" s="595"/>
      <c r="H22" s="595"/>
      <c r="I22" s="595"/>
      <c r="J22" s="595"/>
    </row>
    <row r="23" spans="2:10" x14ac:dyDescent="0.25">
      <c r="B23" s="173"/>
      <c r="C23" s="172"/>
      <c r="D23" s="174"/>
      <c r="E23" s="187"/>
      <c r="F23" s="188"/>
      <c r="G23" s="245"/>
      <c r="H23" s="187"/>
      <c r="I23" s="189"/>
      <c r="J23" s="190"/>
    </row>
    <row r="24" spans="2:10" x14ac:dyDescent="0.25">
      <c r="B24" s="173"/>
      <c r="C24" s="172"/>
      <c r="D24" s="174"/>
      <c r="E24" s="187"/>
      <c r="F24" s="188"/>
      <c r="G24" s="245"/>
      <c r="H24" s="187"/>
      <c r="I24" s="189"/>
      <c r="J24" s="190"/>
    </row>
    <row r="25" spans="2:10" ht="15.75" thickBot="1" x14ac:dyDescent="0.3">
      <c r="B25" s="181"/>
      <c r="C25" s="182"/>
      <c r="D25" s="183"/>
      <c r="E25" s="195"/>
      <c r="F25" s="196"/>
      <c r="G25" s="243"/>
      <c r="H25" s="195"/>
      <c r="I25" s="198"/>
      <c r="J25" s="197"/>
    </row>
    <row r="26" spans="2:10" ht="15.75" thickBot="1" x14ac:dyDescent="0.3">
      <c r="B26" s="592" t="s">
        <v>158</v>
      </c>
      <c r="C26" s="593"/>
      <c r="D26" s="593"/>
      <c r="E26" s="593"/>
      <c r="F26" s="593"/>
      <c r="G26" s="593"/>
      <c r="H26" s="593"/>
      <c r="I26" s="593"/>
      <c r="J26" s="593"/>
    </row>
    <row r="27" spans="2:10" x14ac:dyDescent="0.25">
      <c r="B27" s="176"/>
      <c r="C27" s="175"/>
      <c r="D27" s="177"/>
      <c r="E27" s="199"/>
      <c r="F27" s="200"/>
      <c r="G27" s="244"/>
      <c r="H27" s="199"/>
      <c r="I27" s="202"/>
      <c r="J27" s="201"/>
    </row>
    <row r="28" spans="2:10" ht="15.75" thickBot="1" x14ac:dyDescent="0.3">
      <c r="B28" s="181"/>
      <c r="C28" s="182"/>
      <c r="D28" s="183"/>
      <c r="E28" s="195"/>
      <c r="F28" s="196"/>
      <c r="G28" s="243"/>
      <c r="H28" s="195"/>
      <c r="I28" s="198"/>
      <c r="J28" s="197"/>
    </row>
    <row r="29" spans="2:10" ht="15.75" thickBot="1" x14ac:dyDescent="0.3">
      <c r="B29" s="596" t="s">
        <v>109</v>
      </c>
      <c r="C29" s="597"/>
      <c r="D29" s="598"/>
      <c r="E29" s="184">
        <f>SUM(E13:E15,E8:E11,E17:E21,E23:E25,E27:E28)</f>
        <v>0</v>
      </c>
      <c r="F29" s="225">
        <f>SUM(F13:F15,F8:F11,F17:F21,F23:F25,F27:F28)</f>
        <v>0</v>
      </c>
      <c r="G29" s="185">
        <f>SUM(G13:G15,G8:G11,G17:G21,G23:G25,G27:G28)</f>
        <v>0</v>
      </c>
      <c r="H29" s="224">
        <f>SUM(H13:H15,H8:H11,H17:H21,H23:H25,H27:H28)</f>
        <v>0</v>
      </c>
      <c r="I29" s="185">
        <f>SUM(I13:I15,I8:I11,I17:I21,I23:I25,I27:I28)</f>
        <v>0</v>
      </c>
      <c r="J29" s="186">
        <f>SUM(J7:J28)</f>
        <v>0</v>
      </c>
    </row>
    <row r="32" spans="2:10" ht="15" customHeight="1" x14ac:dyDescent="0.25">
      <c r="B32" s="591" t="s">
        <v>162</v>
      </c>
      <c r="C32" s="591"/>
      <c r="D32" s="591"/>
      <c r="E32" s="591"/>
      <c r="F32" s="591"/>
      <c r="G32" s="591"/>
      <c r="H32" s="591"/>
      <c r="I32" s="591"/>
      <c r="J32" s="591"/>
    </row>
    <row r="33" spans="2:10" x14ac:dyDescent="0.25">
      <c r="B33" s="591"/>
      <c r="C33" s="591"/>
      <c r="D33" s="591"/>
      <c r="E33" s="591"/>
      <c r="F33" s="591"/>
      <c r="G33" s="591"/>
      <c r="H33" s="591"/>
      <c r="I33" s="591"/>
      <c r="J33" s="591"/>
    </row>
    <row r="34" spans="2:10" x14ac:dyDescent="0.25">
      <c r="B34" s="591"/>
      <c r="C34" s="591"/>
      <c r="D34" s="591"/>
      <c r="E34" s="591"/>
      <c r="F34" s="591"/>
      <c r="G34" s="591"/>
      <c r="H34" s="591"/>
      <c r="I34" s="591"/>
      <c r="J34" s="591"/>
    </row>
    <row r="35" spans="2:10" x14ac:dyDescent="0.25">
      <c r="B35" s="591"/>
      <c r="C35" s="591"/>
      <c r="D35" s="591"/>
      <c r="E35" s="591"/>
      <c r="F35" s="591"/>
      <c r="G35" s="591"/>
      <c r="H35" s="591"/>
      <c r="I35" s="591"/>
      <c r="J35" s="591"/>
    </row>
    <row r="36" spans="2:10" x14ac:dyDescent="0.25">
      <c r="B36" s="591"/>
      <c r="C36" s="591"/>
      <c r="D36" s="591"/>
      <c r="E36" s="591"/>
      <c r="F36" s="591"/>
      <c r="G36" s="591"/>
      <c r="H36" s="591"/>
      <c r="I36" s="591"/>
      <c r="J36" s="591"/>
    </row>
    <row r="37" spans="2:10" x14ac:dyDescent="0.25">
      <c r="B37" s="203"/>
      <c r="C37" s="203"/>
      <c r="D37" s="203"/>
      <c r="E37" s="203"/>
      <c r="F37" s="203"/>
      <c r="G37" s="203"/>
      <c r="H37" s="203"/>
      <c r="I37" s="203"/>
      <c r="J37" s="203"/>
    </row>
    <row r="38" spans="2:10" x14ac:dyDescent="0.25">
      <c r="B38" s="203"/>
      <c r="C38" s="203"/>
      <c r="D38" s="203"/>
      <c r="E38" s="203"/>
      <c r="F38" s="203"/>
      <c r="G38" s="203"/>
      <c r="H38" s="203"/>
      <c r="I38" s="203"/>
      <c r="J38" s="203"/>
    </row>
    <row r="39" spans="2:10" x14ac:dyDescent="0.25">
      <c r="B39" s="203"/>
      <c r="C39" s="203"/>
      <c r="D39" s="203"/>
      <c r="E39" s="203"/>
      <c r="F39" s="203"/>
      <c r="G39" s="203"/>
      <c r="H39" s="203"/>
      <c r="I39" s="203"/>
      <c r="J39" s="203"/>
    </row>
  </sheetData>
  <mergeCells count="17">
    <mergeCell ref="B32:J36"/>
    <mergeCell ref="B7:J7"/>
    <mergeCell ref="B12:J12"/>
    <mergeCell ref="B16:J16"/>
    <mergeCell ref="B22:J22"/>
    <mergeCell ref="B26:J26"/>
    <mergeCell ref="B29:D29"/>
    <mergeCell ref="D5:D6"/>
    <mergeCell ref="E5:G5"/>
    <mergeCell ref="H5:J5"/>
    <mergeCell ref="B1:J1"/>
    <mergeCell ref="D2:J2"/>
    <mergeCell ref="E4:J4"/>
    <mergeCell ref="B2:C2"/>
    <mergeCell ref="B3:J3"/>
    <mergeCell ref="B5:B6"/>
    <mergeCell ref="C5:C6"/>
  </mergeCells>
  <printOptions horizontalCentered="1"/>
  <pageMargins left="0.31496062992125984" right="0.31496062992125984" top="0.74803149606299213" bottom="0.74803149606299213"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F61"/>
  <sheetViews>
    <sheetView topLeftCell="A22" workbookViewId="0">
      <selection activeCell="C52" sqref="C52"/>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6" ht="34.5" customHeight="1" thickBot="1" x14ac:dyDescent="0.3">
      <c r="A1" s="439" t="s">
        <v>155</v>
      </c>
      <c r="B1" s="580"/>
      <c r="C1" s="580"/>
      <c r="D1" s="580"/>
      <c r="E1" s="581"/>
    </row>
    <row r="2" spans="1:6" ht="15.75" thickBot="1" x14ac:dyDescent="0.3">
      <c r="A2" s="392"/>
      <c r="B2" s="59"/>
      <c r="C2" s="59"/>
      <c r="D2" s="59"/>
      <c r="E2" s="393"/>
    </row>
    <row r="3" spans="1:6" ht="22.5" customHeight="1" thickBot="1" x14ac:dyDescent="0.3">
      <c r="A3" s="599" t="s">
        <v>31</v>
      </c>
      <c r="B3" s="600"/>
      <c r="C3" s="378" t="s">
        <v>126</v>
      </c>
      <c r="D3" s="380" t="s">
        <v>32</v>
      </c>
      <c r="E3" s="378" t="s">
        <v>33</v>
      </c>
      <c r="F3" s="60"/>
    </row>
    <row r="4" spans="1:6" ht="22.5" customHeight="1" thickBot="1" x14ac:dyDescent="0.3">
      <c r="A4" s="32">
        <v>60</v>
      </c>
      <c r="B4" s="33" t="s">
        <v>34</v>
      </c>
      <c r="C4" s="390">
        <f>SUM(C5:C8)</f>
        <v>0</v>
      </c>
      <c r="D4" s="33" t="s">
        <v>35</v>
      </c>
      <c r="E4" s="388">
        <f>SUM(E5:E9)</f>
        <v>0</v>
      </c>
    </row>
    <row r="5" spans="1:6" ht="22.5" customHeight="1" thickBot="1" x14ac:dyDescent="0.3">
      <c r="A5" s="379">
        <v>602</v>
      </c>
      <c r="B5" s="24" t="s">
        <v>36</v>
      </c>
      <c r="C5" s="281"/>
      <c r="D5" s="24" t="s">
        <v>37</v>
      </c>
      <c r="E5" s="49"/>
    </row>
    <row r="6" spans="1:6" ht="22.5" customHeight="1" thickBot="1" x14ac:dyDescent="0.3">
      <c r="A6" s="379">
        <v>604</v>
      </c>
      <c r="B6" s="24" t="s">
        <v>38</v>
      </c>
      <c r="C6" s="25"/>
      <c r="D6" s="24" t="s">
        <v>39</v>
      </c>
      <c r="E6" s="27"/>
    </row>
    <row r="7" spans="1:6" ht="22.5" customHeight="1" thickBot="1" x14ac:dyDescent="0.3">
      <c r="A7" s="379">
        <v>605</v>
      </c>
      <c r="B7" s="24" t="s">
        <v>40</v>
      </c>
      <c r="C7" s="25"/>
      <c r="D7" s="24" t="s">
        <v>41</v>
      </c>
      <c r="E7" s="27"/>
    </row>
    <row r="8" spans="1:6" ht="22.5" customHeight="1" thickBot="1" x14ac:dyDescent="0.3">
      <c r="A8" s="379">
        <v>606</v>
      </c>
      <c r="B8" s="24" t="s">
        <v>42</v>
      </c>
      <c r="C8" s="40"/>
      <c r="D8" s="24" t="s">
        <v>43</v>
      </c>
      <c r="E8" s="27"/>
    </row>
    <row r="9" spans="1:6" ht="22.5" customHeight="1" thickBot="1" x14ac:dyDescent="0.3">
      <c r="A9" s="32">
        <v>61</v>
      </c>
      <c r="B9" s="33" t="s">
        <v>44</v>
      </c>
      <c r="C9" s="390">
        <f>SUM(C10:C18)</f>
        <v>0</v>
      </c>
      <c r="D9" s="24" t="s">
        <v>45</v>
      </c>
      <c r="E9" s="45"/>
    </row>
    <row r="10" spans="1:6" s="28" customFormat="1" ht="22.5" customHeight="1" thickBot="1" x14ac:dyDescent="0.3">
      <c r="A10" s="379">
        <v>611</v>
      </c>
      <c r="B10" s="24" t="s">
        <v>46</v>
      </c>
      <c r="C10" s="281"/>
      <c r="D10" s="26" t="s">
        <v>110</v>
      </c>
      <c r="E10" s="388">
        <f>SUM( E11:E42)</f>
        <v>0</v>
      </c>
    </row>
    <row r="11" spans="1:6" s="28" customFormat="1" ht="22.5" customHeight="1" thickBot="1" x14ac:dyDescent="0.3">
      <c r="A11" s="379">
        <v>612</v>
      </c>
      <c r="B11" s="24" t="s">
        <v>47</v>
      </c>
      <c r="C11" s="25"/>
      <c r="D11" s="29" t="s">
        <v>48</v>
      </c>
      <c r="E11" s="391"/>
    </row>
    <row r="12" spans="1:6" s="28" customFormat="1" ht="22.5" customHeight="1" thickBot="1" x14ac:dyDescent="0.3">
      <c r="A12" s="379">
        <v>613</v>
      </c>
      <c r="B12" s="24" t="s">
        <v>49</v>
      </c>
      <c r="C12" s="25"/>
      <c r="D12" s="29" t="s">
        <v>48</v>
      </c>
      <c r="E12" s="27"/>
    </row>
    <row r="13" spans="1:6" s="28" customFormat="1" ht="22.5" customHeight="1" thickBot="1" x14ac:dyDescent="0.3">
      <c r="A13" s="379">
        <v>613</v>
      </c>
      <c r="B13" s="24" t="s">
        <v>50</v>
      </c>
      <c r="C13" s="25"/>
      <c r="D13" s="29" t="s">
        <v>48</v>
      </c>
      <c r="E13" s="27"/>
    </row>
    <row r="14" spans="1:6" s="28" customFormat="1" ht="22.5" customHeight="1" thickBot="1" x14ac:dyDescent="0.3">
      <c r="A14" s="379">
        <v>614</v>
      </c>
      <c r="B14" s="24" t="s">
        <v>51</v>
      </c>
      <c r="C14" s="25"/>
      <c r="D14" s="29" t="s">
        <v>48</v>
      </c>
      <c r="E14" s="27"/>
    </row>
    <row r="15" spans="1:6" s="28" customFormat="1" ht="22.5" customHeight="1" thickBot="1" x14ac:dyDescent="0.3">
      <c r="A15" s="379">
        <v>615</v>
      </c>
      <c r="B15" s="24" t="s">
        <v>52</v>
      </c>
      <c r="C15" s="25"/>
      <c r="D15" s="24" t="s">
        <v>53</v>
      </c>
      <c r="E15" s="27"/>
    </row>
    <row r="16" spans="1:6" s="28" customFormat="1" ht="22.5" customHeight="1" thickBot="1" x14ac:dyDescent="0.3">
      <c r="A16" s="379">
        <v>616</v>
      </c>
      <c r="B16" s="24" t="s">
        <v>54</v>
      </c>
      <c r="C16" s="25"/>
      <c r="D16" s="30" t="s">
        <v>55</v>
      </c>
      <c r="E16" s="27"/>
    </row>
    <row r="17" spans="1:5" s="28" customFormat="1" ht="22.5" customHeight="1" thickBot="1" x14ac:dyDescent="0.3">
      <c r="A17" s="379">
        <v>617</v>
      </c>
      <c r="B17" s="24" t="s">
        <v>56</v>
      </c>
      <c r="C17" s="25"/>
      <c r="D17" s="30" t="s">
        <v>55</v>
      </c>
      <c r="E17" s="27"/>
    </row>
    <row r="18" spans="1:5" s="28" customFormat="1" ht="22.5" customHeight="1" thickBot="1" x14ac:dyDescent="0.3">
      <c r="A18" s="379">
        <v>618</v>
      </c>
      <c r="B18" s="24" t="s">
        <v>57</v>
      </c>
      <c r="C18" s="40"/>
      <c r="D18" s="30" t="s">
        <v>55</v>
      </c>
      <c r="E18" s="27"/>
    </row>
    <row r="19" spans="1:5" ht="22.5" customHeight="1" thickBot="1" x14ac:dyDescent="0.3">
      <c r="A19" s="32">
        <v>62</v>
      </c>
      <c r="B19" s="33" t="s">
        <v>58</v>
      </c>
      <c r="C19" s="390">
        <f>SUM(C20:C29)</f>
        <v>0</v>
      </c>
      <c r="D19" s="24"/>
      <c r="E19" s="27"/>
    </row>
    <row r="20" spans="1:5" ht="22.5" customHeight="1" thickBot="1" x14ac:dyDescent="0.3">
      <c r="A20" s="379">
        <v>621</v>
      </c>
      <c r="B20" s="24" t="s">
        <v>59</v>
      </c>
      <c r="C20" s="281"/>
      <c r="D20" s="24" t="s">
        <v>111</v>
      </c>
      <c r="E20" s="27"/>
    </row>
    <row r="21" spans="1:5" ht="22.5" customHeight="1" thickBot="1" x14ac:dyDescent="0.3">
      <c r="A21" s="379">
        <v>622</v>
      </c>
      <c r="B21" s="24" t="s">
        <v>60</v>
      </c>
      <c r="C21" s="25"/>
      <c r="D21" s="24" t="s">
        <v>61</v>
      </c>
      <c r="E21" s="27"/>
    </row>
    <row r="22" spans="1:5" ht="22.5" customHeight="1" thickBot="1" x14ac:dyDescent="0.3">
      <c r="A22" s="379"/>
      <c r="B22" s="24" t="s">
        <v>62</v>
      </c>
      <c r="C22" s="25"/>
      <c r="D22" s="24"/>
      <c r="E22" s="27"/>
    </row>
    <row r="23" spans="1:5" ht="22.5" customHeight="1" thickBot="1" x14ac:dyDescent="0.3">
      <c r="A23" s="379"/>
      <c r="B23" s="24" t="s">
        <v>63</v>
      </c>
      <c r="C23" s="25"/>
      <c r="D23" s="24" t="s">
        <v>64</v>
      </c>
      <c r="E23" s="27"/>
    </row>
    <row r="24" spans="1:5" ht="22.5" customHeight="1" thickBot="1" x14ac:dyDescent="0.3">
      <c r="A24" s="379">
        <v>623</v>
      </c>
      <c r="B24" s="24" t="s">
        <v>65</v>
      </c>
      <c r="C24" s="25"/>
      <c r="D24" s="24" t="s">
        <v>64</v>
      </c>
      <c r="E24" s="27"/>
    </row>
    <row r="25" spans="1:5" ht="22.5" customHeight="1" x14ac:dyDescent="0.25">
      <c r="A25" s="277">
        <v>624</v>
      </c>
      <c r="B25" s="31" t="s">
        <v>66</v>
      </c>
      <c r="C25" s="384"/>
      <c r="D25" s="31" t="s">
        <v>64</v>
      </c>
      <c r="E25" s="45"/>
    </row>
    <row r="26" spans="1:5" s="59" customFormat="1" ht="22.5" customHeight="1" x14ac:dyDescent="0.25">
      <c r="A26" s="383">
        <v>625</v>
      </c>
      <c r="B26" s="27" t="s">
        <v>67</v>
      </c>
      <c r="C26" s="385"/>
      <c r="D26" s="27"/>
      <c r="E26" s="27"/>
    </row>
    <row r="27" spans="1:5" ht="22.5" customHeight="1" thickBot="1" x14ac:dyDescent="0.3">
      <c r="A27" s="379">
        <v>626</v>
      </c>
      <c r="B27" s="36" t="s">
        <v>69</v>
      </c>
      <c r="C27" s="386"/>
      <c r="D27" s="36" t="s">
        <v>68</v>
      </c>
      <c r="E27" s="49"/>
    </row>
    <row r="28" spans="1:5" ht="22.5" customHeight="1" thickBot="1" x14ac:dyDescent="0.3">
      <c r="A28" s="379">
        <v>627</v>
      </c>
      <c r="B28" s="24" t="s">
        <v>71</v>
      </c>
      <c r="C28" s="25"/>
      <c r="D28" s="34"/>
      <c r="E28" s="27"/>
    </row>
    <row r="29" spans="1:5" ht="22.5" customHeight="1" thickBot="1" x14ac:dyDescent="0.3">
      <c r="A29" s="379">
        <v>628</v>
      </c>
      <c r="B29" s="24" t="s">
        <v>73</v>
      </c>
      <c r="C29" s="25"/>
      <c r="D29" s="24" t="s">
        <v>70</v>
      </c>
      <c r="E29" s="27"/>
    </row>
    <row r="30" spans="1:5" ht="22.5" customHeight="1" thickBot="1" x14ac:dyDescent="0.3">
      <c r="A30" s="602"/>
      <c r="B30" s="606"/>
      <c r="C30" s="40"/>
      <c r="D30" s="34" t="s">
        <v>72</v>
      </c>
      <c r="E30" s="27"/>
    </row>
    <row r="31" spans="1:5" ht="22.5" customHeight="1" thickBot="1" x14ac:dyDescent="0.3">
      <c r="A31" s="32">
        <v>63</v>
      </c>
      <c r="B31" s="33" t="s">
        <v>75</v>
      </c>
      <c r="C31" s="390">
        <f>SUM(C32:C34)</f>
        <v>0</v>
      </c>
      <c r="D31" s="34"/>
      <c r="E31" s="27"/>
    </row>
    <row r="32" spans="1:5" ht="22.5" customHeight="1" thickBot="1" x14ac:dyDescent="0.3">
      <c r="A32" s="379">
        <v>631</v>
      </c>
      <c r="B32" s="24" t="s">
        <v>76</v>
      </c>
      <c r="C32" s="281"/>
      <c r="D32" s="34" t="s">
        <v>74</v>
      </c>
      <c r="E32" s="27"/>
    </row>
    <row r="33" spans="1:5" ht="22.5" customHeight="1" thickBot="1" x14ac:dyDescent="0.3">
      <c r="A33" s="280">
        <v>633</v>
      </c>
      <c r="B33" s="46" t="s">
        <v>77</v>
      </c>
      <c r="C33" s="25"/>
      <c r="D33" s="24"/>
      <c r="E33" s="27"/>
    </row>
    <row r="34" spans="1:5" ht="22.5" customHeight="1" thickBot="1" x14ac:dyDescent="0.3">
      <c r="A34" s="379">
        <v>635</v>
      </c>
      <c r="B34" s="24" t="s">
        <v>78</v>
      </c>
      <c r="C34" s="40"/>
      <c r="D34" s="24"/>
      <c r="E34" s="27"/>
    </row>
    <row r="35" spans="1:5" ht="22.5" customHeight="1" thickBot="1" x14ac:dyDescent="0.3">
      <c r="A35" s="32">
        <v>64</v>
      </c>
      <c r="B35" s="33" t="s">
        <v>79</v>
      </c>
      <c r="C35" s="390">
        <f>SUM(C36:C42)</f>
        <v>0</v>
      </c>
      <c r="D35" s="35"/>
      <c r="E35" s="27"/>
    </row>
    <row r="36" spans="1:5" ht="22.5" customHeight="1" thickBot="1" x14ac:dyDescent="0.3">
      <c r="A36" s="36"/>
      <c r="B36" s="24" t="s">
        <v>80</v>
      </c>
      <c r="C36" s="281"/>
      <c r="D36" s="34"/>
      <c r="E36" s="27"/>
    </row>
    <row r="37" spans="1:5" ht="22.5" customHeight="1" thickBot="1" x14ac:dyDescent="0.3">
      <c r="A37" s="36"/>
      <c r="B37" s="24" t="s">
        <v>81</v>
      </c>
      <c r="C37" s="25"/>
      <c r="D37" s="34"/>
      <c r="E37" s="27"/>
    </row>
    <row r="38" spans="1:5" ht="22.5" customHeight="1" thickBot="1" x14ac:dyDescent="0.3">
      <c r="A38" s="36"/>
      <c r="B38" s="24" t="s">
        <v>82</v>
      </c>
      <c r="C38" s="25"/>
      <c r="D38" s="34"/>
      <c r="E38" s="27"/>
    </row>
    <row r="39" spans="1:5" ht="22.5" customHeight="1" thickBot="1" x14ac:dyDescent="0.3">
      <c r="A39" s="36"/>
      <c r="B39" s="24" t="s">
        <v>83</v>
      </c>
      <c r="C39" s="25"/>
      <c r="D39" s="35"/>
      <c r="E39" s="27"/>
    </row>
    <row r="40" spans="1:5" ht="22.5" customHeight="1" thickBot="1" x14ac:dyDescent="0.3">
      <c r="A40" s="36"/>
      <c r="B40" s="24" t="s">
        <v>84</v>
      </c>
      <c r="C40" s="25"/>
      <c r="D40" s="24"/>
      <c r="E40" s="27"/>
    </row>
    <row r="41" spans="1:5" ht="22.5" customHeight="1" thickBot="1" x14ac:dyDescent="0.3">
      <c r="A41" s="36"/>
      <c r="B41" s="24" t="s">
        <v>85</v>
      </c>
      <c r="C41" s="25"/>
      <c r="D41" s="24"/>
      <c r="E41" s="27"/>
    </row>
    <row r="42" spans="1:5" ht="22.5" customHeight="1" thickBot="1" x14ac:dyDescent="0.3">
      <c r="A42" s="36"/>
      <c r="B42" s="24" t="s">
        <v>86</v>
      </c>
      <c r="C42" s="25"/>
      <c r="D42" s="37"/>
      <c r="E42" s="27"/>
    </row>
    <row r="43" spans="1:5" ht="22.5" customHeight="1" thickBot="1" x14ac:dyDescent="0.3">
      <c r="A43" s="32">
        <v>65</v>
      </c>
      <c r="B43" s="33" t="s">
        <v>87</v>
      </c>
      <c r="C43" s="25"/>
      <c r="D43" s="38" t="s">
        <v>88</v>
      </c>
      <c r="E43" s="27"/>
    </row>
    <row r="44" spans="1:5" ht="22.5" customHeight="1" thickBot="1" x14ac:dyDescent="0.3">
      <c r="A44" s="32"/>
      <c r="B44" s="33"/>
      <c r="C44" s="25"/>
      <c r="D44" s="39" t="s">
        <v>115</v>
      </c>
      <c r="E44" s="27"/>
    </row>
    <row r="45" spans="1:5" ht="22.5" customHeight="1" thickBot="1" x14ac:dyDescent="0.3">
      <c r="A45" s="32">
        <v>66</v>
      </c>
      <c r="B45" s="33" t="s">
        <v>89</v>
      </c>
      <c r="C45" s="25"/>
      <c r="D45" s="39" t="s">
        <v>90</v>
      </c>
      <c r="E45" s="27"/>
    </row>
    <row r="46" spans="1:5" ht="22.5" customHeight="1" thickBot="1" x14ac:dyDescent="0.3">
      <c r="A46" s="32">
        <v>67</v>
      </c>
      <c r="B46" s="33" t="s">
        <v>91</v>
      </c>
      <c r="C46" s="25"/>
      <c r="D46" s="39" t="s">
        <v>92</v>
      </c>
      <c r="E46" s="27"/>
    </row>
    <row r="47" spans="1:5" ht="22.5" customHeight="1" thickBot="1" x14ac:dyDescent="0.3">
      <c r="A47" s="32">
        <v>68</v>
      </c>
      <c r="B47" s="33" t="s">
        <v>93</v>
      </c>
      <c r="C47" s="25"/>
      <c r="D47" s="607" t="s">
        <v>94</v>
      </c>
      <c r="E47" s="609"/>
    </row>
    <row r="48" spans="1:5" ht="22.5" customHeight="1" thickBot="1" x14ac:dyDescent="0.3">
      <c r="A48" s="32">
        <v>68</v>
      </c>
      <c r="B48" s="33" t="s">
        <v>95</v>
      </c>
      <c r="C48" s="25"/>
      <c r="D48" s="608"/>
      <c r="E48" s="610"/>
    </row>
    <row r="49" spans="1:5" ht="22.5" customHeight="1" thickBot="1" x14ac:dyDescent="0.3">
      <c r="A49" s="32">
        <v>69</v>
      </c>
      <c r="B49" s="33" t="s">
        <v>96</v>
      </c>
      <c r="C49" s="40"/>
      <c r="D49" s="41"/>
      <c r="E49" s="36"/>
    </row>
    <row r="50" spans="1:5" ht="22.5" customHeight="1" thickBot="1" x14ac:dyDescent="0.3">
      <c r="A50" s="611" t="s">
        <v>97</v>
      </c>
      <c r="B50" s="612"/>
      <c r="C50" s="390">
        <f>SUM(C4+C9+C19+C31+C35+C43+C45+C46+C47+C48+C49)</f>
        <v>0</v>
      </c>
      <c r="D50" s="382" t="s">
        <v>98</v>
      </c>
      <c r="E50" s="389">
        <f>SUM(E4+E10+E43+E45+E46+E47)</f>
        <v>0</v>
      </c>
    </row>
    <row r="51" spans="1:5" ht="22.5" customHeight="1" thickBot="1" x14ac:dyDescent="0.3">
      <c r="A51" s="599" t="s">
        <v>99</v>
      </c>
      <c r="B51" s="601"/>
      <c r="C51" s="601"/>
      <c r="D51" s="601"/>
      <c r="E51" s="600"/>
    </row>
    <row r="52" spans="1:5" ht="22.5" customHeight="1" thickBot="1" x14ac:dyDescent="0.3">
      <c r="A52" s="47">
        <v>86</v>
      </c>
      <c r="B52" s="48" t="s">
        <v>100</v>
      </c>
      <c r="C52" s="388">
        <f>SUM(C53:C56)</f>
        <v>0</v>
      </c>
      <c r="D52" s="50" t="s">
        <v>101</v>
      </c>
      <c r="E52" s="388">
        <f>SUM(E53:E56)</f>
        <v>0</v>
      </c>
    </row>
    <row r="53" spans="1:5" ht="22.5" customHeight="1" thickBot="1" x14ac:dyDescent="0.3">
      <c r="A53" s="379">
        <v>860</v>
      </c>
      <c r="B53" s="36" t="s">
        <v>102</v>
      </c>
      <c r="C53" s="49"/>
      <c r="D53" s="24" t="s">
        <v>103</v>
      </c>
      <c r="E53" s="49"/>
    </row>
    <row r="54" spans="1:5" ht="22.5" customHeight="1" thickBot="1" x14ac:dyDescent="0.3">
      <c r="A54" s="379">
        <v>861</v>
      </c>
      <c r="B54" s="36" t="s">
        <v>104</v>
      </c>
      <c r="C54" s="27"/>
      <c r="D54" s="24" t="s">
        <v>105</v>
      </c>
      <c r="E54" s="27"/>
    </row>
    <row r="55" spans="1:5" ht="22.5" customHeight="1" thickBot="1" x14ac:dyDescent="0.3">
      <c r="A55" s="379">
        <v>862</v>
      </c>
      <c r="B55" s="36" t="s">
        <v>106</v>
      </c>
      <c r="C55" s="27"/>
      <c r="D55" s="24"/>
      <c r="E55" s="27"/>
    </row>
    <row r="56" spans="1:5" ht="22.5" customHeight="1" thickBot="1" x14ac:dyDescent="0.3">
      <c r="A56" s="381">
        <v>864</v>
      </c>
      <c r="B56" s="44" t="s">
        <v>107</v>
      </c>
      <c r="C56" s="45"/>
      <c r="D56" s="24" t="s">
        <v>108</v>
      </c>
      <c r="E56" s="42"/>
    </row>
    <row r="57" spans="1:5" ht="22.5" customHeight="1" thickBot="1" x14ac:dyDescent="0.3">
      <c r="A57" s="602" t="s">
        <v>109</v>
      </c>
      <c r="B57" s="603"/>
      <c r="C57" s="388">
        <f>C52+C50</f>
        <v>0</v>
      </c>
      <c r="D57" s="43" t="s">
        <v>109</v>
      </c>
      <c r="E57" s="387">
        <f>E52+E50</f>
        <v>0</v>
      </c>
    </row>
    <row r="59" spans="1:5" ht="93.75" customHeight="1" x14ac:dyDescent="0.25">
      <c r="A59" s="604" t="s">
        <v>112</v>
      </c>
      <c r="B59" s="605"/>
      <c r="C59" s="605"/>
      <c r="D59" s="605"/>
      <c r="E59" s="605"/>
    </row>
    <row r="61" spans="1:5" ht="87" customHeight="1" x14ac:dyDescent="0.25">
      <c r="A61" s="51" t="s">
        <v>113</v>
      </c>
      <c r="B61" s="52"/>
      <c r="C61" s="52"/>
      <c r="D61" s="51" t="s">
        <v>114</v>
      </c>
      <c r="E61" s="52"/>
    </row>
  </sheetData>
  <mergeCells count="9">
    <mergeCell ref="A1:E1"/>
    <mergeCell ref="A3:B3"/>
    <mergeCell ref="A51:E51"/>
    <mergeCell ref="A57:B57"/>
    <mergeCell ref="A59:E59"/>
    <mergeCell ref="A30:B30"/>
    <mergeCell ref="D47:D48"/>
    <mergeCell ref="E47:E48"/>
    <mergeCell ref="A50:B50"/>
  </mergeCells>
  <printOptions horizontalCentered="1" verticalCentered="1"/>
  <pageMargins left="0.31496062992125984" right="0.31496062992125984" top="0.35433070866141736" bottom="0.35433070866141736" header="0.31496062992125984" footer="0.31496062992125984"/>
  <pageSetup paperSize="9" scale="5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61"/>
  <sheetViews>
    <sheetView topLeftCell="A47" workbookViewId="0">
      <selection activeCell="D57" sqref="D57"/>
    </sheetView>
  </sheetViews>
  <sheetFormatPr baseColWidth="10" defaultRowHeight="15" x14ac:dyDescent="0.25"/>
  <cols>
    <col min="1" max="1" width="7.28515625" customWidth="1"/>
    <col min="2" max="2" width="39" bestFit="1" customWidth="1"/>
    <col min="3" max="5" width="11.28515625" bestFit="1" customWidth="1"/>
    <col min="6" max="6" width="38.5703125" customWidth="1"/>
    <col min="7" max="9" width="11.28515625" bestFit="1" customWidth="1"/>
  </cols>
  <sheetData>
    <row r="1" spans="1:9" ht="34.5" customHeight="1" thickBot="1" x14ac:dyDescent="0.3">
      <c r="A1" s="442" t="s">
        <v>188</v>
      </c>
      <c r="B1" s="613"/>
      <c r="C1" s="613"/>
      <c r="D1" s="613"/>
      <c r="E1" s="613"/>
      <c r="F1" s="613"/>
      <c r="G1" s="613"/>
      <c r="H1" s="613"/>
      <c r="I1" s="613"/>
    </row>
    <row r="2" spans="1:9" ht="15.75" thickBot="1" x14ac:dyDescent="0.3">
      <c r="A2" s="119"/>
      <c r="B2" s="156"/>
      <c r="C2" s="120" t="s">
        <v>146</v>
      </c>
      <c r="D2" s="120" t="s">
        <v>147</v>
      </c>
      <c r="E2" s="121" t="s">
        <v>148</v>
      </c>
      <c r="F2" s="119"/>
      <c r="G2" s="120" t="s">
        <v>146</v>
      </c>
      <c r="H2" s="120" t="s">
        <v>147</v>
      </c>
      <c r="I2" s="121" t="s">
        <v>148</v>
      </c>
    </row>
    <row r="3" spans="1:9" ht="22.5" customHeight="1" thickBot="1" x14ac:dyDescent="0.3">
      <c r="A3" s="599" t="s">
        <v>31</v>
      </c>
      <c r="B3" s="601"/>
      <c r="C3" s="111" t="s">
        <v>126</v>
      </c>
      <c r="D3" s="111" t="s">
        <v>126</v>
      </c>
      <c r="E3" s="155" t="s">
        <v>126</v>
      </c>
      <c r="F3" s="102" t="s">
        <v>32</v>
      </c>
      <c r="G3" s="222" t="s">
        <v>126</v>
      </c>
      <c r="H3" s="111" t="s">
        <v>126</v>
      </c>
      <c r="I3" s="155" t="s">
        <v>126</v>
      </c>
    </row>
    <row r="4" spans="1:9" ht="22.5" customHeight="1" thickBot="1" x14ac:dyDescent="0.3">
      <c r="A4" s="115">
        <v>60</v>
      </c>
      <c r="B4" s="116" t="s">
        <v>34</v>
      </c>
      <c r="C4" s="116">
        <f t="shared" ref="C4:E4" si="0">SUM(C5:C8)</f>
        <v>0</v>
      </c>
      <c r="D4" s="116">
        <f t="shared" si="0"/>
        <v>0</v>
      </c>
      <c r="E4" s="117">
        <f t="shared" si="0"/>
        <v>0</v>
      </c>
      <c r="F4" s="115" t="s">
        <v>35</v>
      </c>
      <c r="G4" s="133">
        <f t="shared" ref="G4:I4" si="1">SUM(G5:G9)</f>
        <v>0</v>
      </c>
      <c r="H4" s="116">
        <f t="shared" si="1"/>
        <v>0</v>
      </c>
      <c r="I4" s="117">
        <f t="shared" si="1"/>
        <v>0</v>
      </c>
    </row>
    <row r="5" spans="1:9" ht="22.5" customHeight="1" x14ac:dyDescent="0.25">
      <c r="A5" s="157">
        <v>602</v>
      </c>
      <c r="B5" s="113" t="s">
        <v>36</v>
      </c>
      <c r="C5" s="113"/>
      <c r="D5" s="113"/>
      <c r="E5" s="132"/>
      <c r="F5" s="131" t="s">
        <v>37</v>
      </c>
      <c r="G5" s="113"/>
      <c r="H5" s="113"/>
      <c r="I5" s="132"/>
    </row>
    <row r="6" spans="1:9" ht="22.5" customHeight="1" x14ac:dyDescent="0.25">
      <c r="A6" s="158">
        <v>604</v>
      </c>
      <c r="B6" s="104" t="s">
        <v>38</v>
      </c>
      <c r="C6" s="104"/>
      <c r="D6" s="104"/>
      <c r="E6" s="125"/>
      <c r="F6" s="124" t="s">
        <v>39</v>
      </c>
      <c r="G6" s="104"/>
      <c r="H6" s="104"/>
      <c r="I6" s="125"/>
    </row>
    <row r="7" spans="1:9" ht="22.5" customHeight="1" x14ac:dyDescent="0.25">
      <c r="A7" s="158">
        <v>605</v>
      </c>
      <c r="B7" s="104" t="s">
        <v>40</v>
      </c>
      <c r="C7" s="104"/>
      <c r="D7" s="104"/>
      <c r="E7" s="125"/>
      <c r="F7" s="124" t="s">
        <v>41</v>
      </c>
      <c r="G7" s="104"/>
      <c r="H7" s="104"/>
      <c r="I7" s="125"/>
    </row>
    <row r="8" spans="1:9" ht="22.5" customHeight="1" thickBot="1" x14ac:dyDescent="0.3">
      <c r="A8" s="159">
        <v>606</v>
      </c>
      <c r="B8" s="112" t="s">
        <v>42</v>
      </c>
      <c r="C8" s="112"/>
      <c r="D8" s="112"/>
      <c r="E8" s="144"/>
      <c r="F8" s="124" t="s">
        <v>43</v>
      </c>
      <c r="G8" s="104"/>
      <c r="H8" s="104"/>
      <c r="I8" s="125"/>
    </row>
    <row r="9" spans="1:9" ht="22.5" customHeight="1" thickBot="1" x14ac:dyDescent="0.3">
      <c r="A9" s="115">
        <v>61</v>
      </c>
      <c r="B9" s="116" t="s">
        <v>44</v>
      </c>
      <c r="C9" s="116">
        <f t="shared" ref="C9:E9" si="2">SUM(C10:C18)</f>
        <v>0</v>
      </c>
      <c r="D9" s="116">
        <f t="shared" si="2"/>
        <v>0</v>
      </c>
      <c r="E9" s="117">
        <f t="shared" si="2"/>
        <v>0</v>
      </c>
      <c r="F9" s="134" t="s">
        <v>45</v>
      </c>
      <c r="G9" s="112"/>
      <c r="H9" s="135"/>
      <c r="I9" s="136"/>
    </row>
    <row r="10" spans="1:9" s="28" customFormat="1" ht="22.5" customHeight="1" thickBot="1" x14ac:dyDescent="0.3">
      <c r="A10" s="157">
        <v>611</v>
      </c>
      <c r="B10" s="113" t="s">
        <v>46</v>
      </c>
      <c r="C10" s="113"/>
      <c r="D10" s="113"/>
      <c r="E10" s="132"/>
      <c r="F10" s="115" t="s">
        <v>110</v>
      </c>
      <c r="G10" s="133">
        <f>SUM( G11:G42)</f>
        <v>0</v>
      </c>
      <c r="H10" s="133">
        <f>SUM( H11:H42)</f>
        <v>0</v>
      </c>
      <c r="I10" s="138">
        <f>SUM( I11:I42)</f>
        <v>0</v>
      </c>
    </row>
    <row r="11" spans="1:9" s="28" customFormat="1" ht="22.5" customHeight="1" x14ac:dyDescent="0.25">
      <c r="A11" s="158">
        <v>612</v>
      </c>
      <c r="B11" s="104" t="s">
        <v>47</v>
      </c>
      <c r="C11" s="104"/>
      <c r="D11" s="104"/>
      <c r="E11" s="125"/>
      <c r="F11" s="137" t="s">
        <v>48</v>
      </c>
      <c r="G11" s="113"/>
      <c r="H11" s="113"/>
      <c r="I11" s="132"/>
    </row>
    <row r="12" spans="1:9" s="28" customFormat="1" ht="22.5" customHeight="1" x14ac:dyDescent="0.25">
      <c r="A12" s="158">
        <v>613</v>
      </c>
      <c r="B12" s="104" t="s">
        <v>49</v>
      </c>
      <c r="C12" s="104"/>
      <c r="D12" s="104"/>
      <c r="E12" s="125"/>
      <c r="F12" s="127" t="s">
        <v>48</v>
      </c>
      <c r="G12" s="104"/>
      <c r="H12" s="104"/>
      <c r="I12" s="125"/>
    </row>
    <row r="13" spans="1:9" s="28" customFormat="1" ht="22.5" customHeight="1" x14ac:dyDescent="0.25">
      <c r="A13" s="158">
        <v>613</v>
      </c>
      <c r="B13" s="104" t="s">
        <v>50</v>
      </c>
      <c r="C13" s="104"/>
      <c r="D13" s="104"/>
      <c r="E13" s="125"/>
      <c r="F13" s="127" t="s">
        <v>48</v>
      </c>
      <c r="G13" s="104"/>
      <c r="H13" s="104"/>
      <c r="I13" s="125"/>
    </row>
    <row r="14" spans="1:9" s="28" customFormat="1" ht="22.5" customHeight="1" x14ac:dyDescent="0.25">
      <c r="A14" s="158">
        <v>614</v>
      </c>
      <c r="B14" s="104" t="s">
        <v>51</v>
      </c>
      <c r="C14" s="104"/>
      <c r="D14" s="104"/>
      <c r="E14" s="125"/>
      <c r="F14" s="127" t="s">
        <v>48</v>
      </c>
      <c r="G14" s="104"/>
      <c r="H14" s="104"/>
      <c r="I14" s="125"/>
    </row>
    <row r="15" spans="1:9" s="28" customFormat="1" ht="22.5" customHeight="1" x14ac:dyDescent="0.25">
      <c r="A15" s="158">
        <v>615</v>
      </c>
      <c r="B15" s="104" t="s">
        <v>52</v>
      </c>
      <c r="C15" s="104"/>
      <c r="D15" s="104"/>
      <c r="E15" s="125"/>
      <c r="F15" s="124" t="s">
        <v>53</v>
      </c>
      <c r="G15" s="104"/>
      <c r="H15" s="104"/>
      <c r="I15" s="125"/>
    </row>
    <row r="16" spans="1:9" s="28" customFormat="1" ht="22.5" customHeight="1" x14ac:dyDescent="0.25">
      <c r="A16" s="158">
        <v>616</v>
      </c>
      <c r="B16" s="104" t="s">
        <v>54</v>
      </c>
      <c r="C16" s="104"/>
      <c r="D16" s="104"/>
      <c r="E16" s="125"/>
      <c r="F16" s="127" t="s">
        <v>55</v>
      </c>
      <c r="G16" s="104"/>
      <c r="H16" s="104"/>
      <c r="I16" s="125"/>
    </row>
    <row r="17" spans="1:9" s="28" customFormat="1" ht="22.5" customHeight="1" x14ac:dyDescent="0.25">
      <c r="A17" s="158">
        <v>617</v>
      </c>
      <c r="B17" s="104" t="s">
        <v>56</v>
      </c>
      <c r="C17" s="104"/>
      <c r="D17" s="104"/>
      <c r="E17" s="125"/>
      <c r="F17" s="127" t="s">
        <v>55</v>
      </c>
      <c r="G17" s="104"/>
      <c r="H17" s="104"/>
      <c r="I17" s="125"/>
    </row>
    <row r="18" spans="1:9" s="28" customFormat="1" ht="22.5" customHeight="1" thickBot="1" x14ac:dyDescent="0.3">
      <c r="A18" s="159">
        <v>618</v>
      </c>
      <c r="B18" s="112" t="s">
        <v>57</v>
      </c>
      <c r="C18" s="112"/>
      <c r="D18" s="112"/>
      <c r="E18" s="144"/>
      <c r="F18" s="127" t="s">
        <v>55</v>
      </c>
      <c r="G18" s="104"/>
      <c r="H18" s="104"/>
      <c r="I18" s="125"/>
    </row>
    <row r="19" spans="1:9" ht="22.5" customHeight="1" thickBot="1" x14ac:dyDescent="0.3">
      <c r="A19" s="115">
        <v>62</v>
      </c>
      <c r="B19" s="116" t="s">
        <v>58</v>
      </c>
      <c r="C19" s="116">
        <f>SUM(C20:C29)</f>
        <v>0</v>
      </c>
      <c r="D19" s="116">
        <f>SUM(D20:D29)</f>
        <v>0</v>
      </c>
      <c r="E19" s="117">
        <f>SUM(E20:E29)</f>
        <v>0</v>
      </c>
      <c r="F19" s="124"/>
      <c r="G19" s="104"/>
      <c r="H19" s="107"/>
      <c r="I19" s="126"/>
    </row>
    <row r="20" spans="1:9" ht="22.5" customHeight="1" x14ac:dyDescent="0.25">
      <c r="A20" s="157">
        <v>621</v>
      </c>
      <c r="B20" s="113" t="s">
        <v>59</v>
      </c>
      <c r="C20" s="113"/>
      <c r="D20" s="113"/>
      <c r="E20" s="132"/>
      <c r="F20" s="124" t="s">
        <v>111</v>
      </c>
      <c r="G20" s="104"/>
      <c r="H20" s="104"/>
      <c r="I20" s="125"/>
    </row>
    <row r="21" spans="1:9" ht="22.5" customHeight="1" x14ac:dyDescent="0.25">
      <c r="A21" s="158">
        <v>622</v>
      </c>
      <c r="B21" s="104" t="s">
        <v>60</v>
      </c>
      <c r="C21" s="104"/>
      <c r="D21" s="104"/>
      <c r="E21" s="125"/>
      <c r="F21" s="124" t="s">
        <v>61</v>
      </c>
      <c r="G21" s="104"/>
      <c r="H21" s="104"/>
      <c r="I21" s="125"/>
    </row>
    <row r="22" spans="1:9" ht="22.5" customHeight="1" x14ac:dyDescent="0.25">
      <c r="A22" s="158"/>
      <c r="B22" s="104" t="s">
        <v>62</v>
      </c>
      <c r="C22" s="104"/>
      <c r="D22" s="104"/>
      <c r="E22" s="125"/>
      <c r="F22" s="124"/>
      <c r="G22" s="104"/>
      <c r="H22" s="104"/>
      <c r="I22" s="125"/>
    </row>
    <row r="23" spans="1:9" ht="22.5" customHeight="1" x14ac:dyDescent="0.25">
      <c r="A23" s="158"/>
      <c r="B23" s="104" t="s">
        <v>63</v>
      </c>
      <c r="C23" s="104"/>
      <c r="D23" s="104"/>
      <c r="E23" s="125"/>
      <c r="F23" s="124" t="s">
        <v>64</v>
      </c>
      <c r="G23" s="104"/>
      <c r="H23" s="104"/>
      <c r="I23" s="125"/>
    </row>
    <row r="24" spans="1:9" ht="22.5" customHeight="1" x14ac:dyDescent="0.25">
      <c r="A24" s="158">
        <v>623</v>
      </c>
      <c r="B24" s="104" t="s">
        <v>65</v>
      </c>
      <c r="C24" s="104"/>
      <c r="D24" s="104"/>
      <c r="E24" s="125"/>
      <c r="F24" s="124" t="s">
        <v>64</v>
      </c>
      <c r="G24" s="104"/>
      <c r="H24" s="104"/>
      <c r="I24" s="125"/>
    </row>
    <row r="25" spans="1:9" ht="22.5" customHeight="1" x14ac:dyDescent="0.25">
      <c r="A25" s="267">
        <v>624</v>
      </c>
      <c r="B25" s="268" t="s">
        <v>66</v>
      </c>
      <c r="C25" s="263"/>
      <c r="D25" s="263"/>
      <c r="E25" s="264"/>
      <c r="F25" s="124" t="s">
        <v>64</v>
      </c>
      <c r="G25" s="104"/>
      <c r="H25" s="104"/>
      <c r="I25" s="125"/>
    </row>
    <row r="26" spans="1:9" ht="22.5" customHeight="1" x14ac:dyDescent="0.25">
      <c r="A26" s="267">
        <v>625</v>
      </c>
      <c r="B26" s="268" t="s">
        <v>67</v>
      </c>
      <c r="C26" s="265"/>
      <c r="D26" s="265"/>
      <c r="E26" s="266"/>
      <c r="F26" s="124"/>
      <c r="G26" s="104"/>
      <c r="H26" s="104"/>
      <c r="I26" s="125"/>
    </row>
    <row r="27" spans="1:9" ht="22.5" customHeight="1" x14ac:dyDescent="0.25">
      <c r="A27" s="158">
        <v>626</v>
      </c>
      <c r="B27" s="104" t="s">
        <v>69</v>
      </c>
      <c r="C27" s="104"/>
      <c r="D27" s="104"/>
      <c r="E27" s="125"/>
      <c r="F27" s="124" t="s">
        <v>68</v>
      </c>
      <c r="G27" s="268"/>
      <c r="H27" s="268"/>
      <c r="I27" s="125"/>
    </row>
    <row r="28" spans="1:9" ht="22.5" customHeight="1" x14ac:dyDescent="0.25">
      <c r="A28" s="158">
        <v>627</v>
      </c>
      <c r="B28" s="104" t="s">
        <v>71</v>
      </c>
      <c r="C28" s="104"/>
      <c r="D28" s="104"/>
      <c r="E28" s="125"/>
      <c r="F28" s="124"/>
      <c r="G28" s="268"/>
      <c r="H28" s="268"/>
      <c r="I28" s="125"/>
    </row>
    <row r="29" spans="1:9" ht="22.5" customHeight="1" x14ac:dyDescent="0.25">
      <c r="A29" s="158">
        <v>628</v>
      </c>
      <c r="B29" s="104" t="s">
        <v>73</v>
      </c>
      <c r="C29" s="104"/>
      <c r="D29" s="104"/>
      <c r="E29" s="125"/>
      <c r="F29" s="124" t="s">
        <v>70</v>
      </c>
      <c r="G29" s="268"/>
      <c r="H29" s="268"/>
      <c r="I29" s="125"/>
    </row>
    <row r="30" spans="1:9" ht="22.5" customHeight="1" thickBot="1" x14ac:dyDescent="0.3">
      <c r="A30" s="618"/>
      <c r="B30" s="619"/>
      <c r="C30" s="114"/>
      <c r="D30" s="114"/>
      <c r="E30" s="160"/>
      <c r="F30" s="128" t="s">
        <v>72</v>
      </c>
      <c r="G30" s="268"/>
      <c r="H30" s="268"/>
      <c r="I30" s="125"/>
    </row>
    <row r="31" spans="1:9" ht="22.5" customHeight="1" thickBot="1" x14ac:dyDescent="0.3">
      <c r="A31" s="115">
        <v>63</v>
      </c>
      <c r="B31" s="116" t="s">
        <v>75</v>
      </c>
      <c r="C31" s="116">
        <f>SUM(C32:C34)</f>
        <v>0</v>
      </c>
      <c r="D31" s="116">
        <f>SUM(D32:D34)</f>
        <v>0</v>
      </c>
      <c r="E31" s="116">
        <f>SUM(E32:E34)</f>
        <v>0</v>
      </c>
      <c r="F31" s="128"/>
      <c r="G31" s="268"/>
      <c r="H31" s="268"/>
      <c r="I31" s="125"/>
    </row>
    <row r="32" spans="1:9" ht="22.5" customHeight="1" x14ac:dyDescent="0.25">
      <c r="A32" s="157">
        <v>631</v>
      </c>
      <c r="B32" s="113" t="s">
        <v>76</v>
      </c>
      <c r="C32" s="113"/>
      <c r="D32" s="113"/>
      <c r="E32" s="132"/>
      <c r="F32" s="128" t="s">
        <v>74</v>
      </c>
      <c r="G32" s="268"/>
      <c r="H32" s="263"/>
      <c r="I32" s="264"/>
    </row>
    <row r="33" spans="1:9" ht="22.5" customHeight="1" x14ac:dyDescent="0.25">
      <c r="A33" s="269">
        <v>633</v>
      </c>
      <c r="B33" s="112" t="s">
        <v>77</v>
      </c>
      <c r="C33" s="112"/>
      <c r="D33" s="104"/>
      <c r="E33" s="125"/>
      <c r="F33" s="124"/>
      <c r="G33" s="104"/>
      <c r="H33" s="139"/>
      <c r="I33" s="140"/>
    </row>
    <row r="34" spans="1:9" ht="22.5" customHeight="1" thickBot="1" x14ac:dyDescent="0.3">
      <c r="A34" s="159">
        <v>635</v>
      </c>
      <c r="B34" s="112" t="s">
        <v>78</v>
      </c>
      <c r="C34" s="112"/>
      <c r="D34" s="112"/>
      <c r="E34" s="144"/>
      <c r="F34" s="124"/>
      <c r="G34" s="104"/>
      <c r="H34" s="139"/>
      <c r="I34" s="140"/>
    </row>
    <row r="35" spans="1:9" ht="22.5" customHeight="1" thickBot="1" x14ac:dyDescent="0.3">
      <c r="A35" s="115">
        <v>64</v>
      </c>
      <c r="B35" s="116" t="s">
        <v>79</v>
      </c>
      <c r="C35" s="278">
        <f t="shared" ref="C35:E35" si="3">SUM(C36:C42)</f>
        <v>0</v>
      </c>
      <c r="D35" s="278">
        <f t="shared" si="3"/>
        <v>0</v>
      </c>
      <c r="E35" s="279">
        <f t="shared" si="3"/>
        <v>0</v>
      </c>
      <c r="F35" s="128"/>
      <c r="G35" s="104"/>
      <c r="H35" s="107"/>
      <c r="I35" s="126"/>
    </row>
    <row r="36" spans="1:9" ht="22.5" customHeight="1" x14ac:dyDescent="0.25">
      <c r="A36" s="131"/>
      <c r="B36" s="113" t="s">
        <v>80</v>
      </c>
      <c r="C36" s="113"/>
      <c r="D36" s="113"/>
      <c r="E36" s="132"/>
      <c r="F36" s="128"/>
      <c r="G36" s="104"/>
      <c r="H36" s="139"/>
      <c r="I36" s="140"/>
    </row>
    <row r="37" spans="1:9" ht="22.5" customHeight="1" x14ac:dyDescent="0.25">
      <c r="A37" s="124"/>
      <c r="B37" s="104" t="s">
        <v>81</v>
      </c>
      <c r="C37" s="104"/>
      <c r="D37" s="104"/>
      <c r="E37" s="125"/>
      <c r="F37" s="128"/>
      <c r="G37" s="104"/>
      <c r="H37" s="104"/>
      <c r="I37" s="125"/>
    </row>
    <row r="38" spans="1:9" ht="22.5" customHeight="1" x14ac:dyDescent="0.25">
      <c r="A38" s="124"/>
      <c r="B38" s="104" t="s">
        <v>82</v>
      </c>
      <c r="C38" s="104"/>
      <c r="D38" s="104"/>
      <c r="E38" s="125"/>
      <c r="F38" s="128"/>
      <c r="G38" s="104"/>
      <c r="H38" s="104"/>
      <c r="I38" s="125"/>
    </row>
    <row r="39" spans="1:9" ht="22.5" customHeight="1" x14ac:dyDescent="0.25">
      <c r="A39" s="124"/>
      <c r="B39" s="104" t="s">
        <v>83</v>
      </c>
      <c r="C39" s="104"/>
      <c r="D39" s="104"/>
      <c r="E39" s="125"/>
      <c r="F39" s="128"/>
      <c r="G39" s="104"/>
      <c r="H39" s="104"/>
      <c r="I39" s="125"/>
    </row>
    <row r="40" spans="1:9" ht="22.5" customHeight="1" x14ac:dyDescent="0.25">
      <c r="A40" s="124"/>
      <c r="B40" s="104" t="s">
        <v>84</v>
      </c>
      <c r="C40" s="104"/>
      <c r="D40" s="104"/>
      <c r="E40" s="125"/>
      <c r="F40" s="124"/>
      <c r="G40" s="104"/>
      <c r="H40" s="104"/>
      <c r="I40" s="125"/>
    </row>
    <row r="41" spans="1:9" ht="22.5" customHeight="1" x14ac:dyDescent="0.25">
      <c r="A41" s="124"/>
      <c r="B41" s="104" t="s">
        <v>85</v>
      </c>
      <c r="C41" s="104"/>
      <c r="D41" s="104"/>
      <c r="E41" s="125"/>
      <c r="F41" s="124"/>
      <c r="G41" s="104"/>
      <c r="H41" s="104"/>
      <c r="I41" s="125"/>
    </row>
    <row r="42" spans="1:9" ht="22.5" customHeight="1" thickBot="1" x14ac:dyDescent="0.3">
      <c r="A42" s="124"/>
      <c r="B42" s="104" t="s">
        <v>86</v>
      </c>
      <c r="C42" s="104"/>
      <c r="D42" s="104"/>
      <c r="E42" s="125"/>
      <c r="F42" s="143"/>
      <c r="G42" s="112"/>
      <c r="H42" s="112"/>
      <c r="I42" s="144"/>
    </row>
    <row r="43" spans="1:9" ht="22.5" customHeight="1" x14ac:dyDescent="0.25">
      <c r="A43" s="122">
        <v>65</v>
      </c>
      <c r="B43" s="105" t="s">
        <v>87</v>
      </c>
      <c r="C43" s="105"/>
      <c r="D43" s="105"/>
      <c r="E43" s="123"/>
      <c r="F43" s="145" t="s">
        <v>88</v>
      </c>
      <c r="G43" s="167"/>
      <c r="H43" s="146"/>
      <c r="I43" s="147"/>
    </row>
    <row r="44" spans="1:9" ht="22.5" customHeight="1" x14ac:dyDescent="0.25">
      <c r="A44" s="122"/>
      <c r="B44" s="105"/>
      <c r="C44" s="105"/>
      <c r="D44" s="105"/>
      <c r="E44" s="123"/>
      <c r="F44" s="122" t="s">
        <v>115</v>
      </c>
      <c r="G44" s="106"/>
      <c r="H44" s="105"/>
      <c r="I44" s="123"/>
    </row>
    <row r="45" spans="1:9" ht="22.5" customHeight="1" x14ac:dyDescent="0.25">
      <c r="A45" s="122">
        <v>66</v>
      </c>
      <c r="B45" s="105" t="s">
        <v>89</v>
      </c>
      <c r="C45" s="105"/>
      <c r="D45" s="105"/>
      <c r="E45" s="123"/>
      <c r="F45" s="122" t="s">
        <v>90</v>
      </c>
      <c r="G45" s="106"/>
      <c r="H45" s="105"/>
      <c r="I45" s="123"/>
    </row>
    <row r="46" spans="1:9" ht="22.5" customHeight="1" x14ac:dyDescent="0.25">
      <c r="A46" s="122">
        <v>67</v>
      </c>
      <c r="B46" s="105" t="s">
        <v>91</v>
      </c>
      <c r="C46" s="105"/>
      <c r="D46" s="105"/>
      <c r="E46" s="123"/>
      <c r="F46" s="122" t="s">
        <v>92</v>
      </c>
      <c r="G46" s="106"/>
      <c r="H46" s="105"/>
      <c r="I46" s="123"/>
    </row>
    <row r="47" spans="1:9" ht="22.5" customHeight="1" x14ac:dyDescent="0.25">
      <c r="A47" s="122">
        <v>68</v>
      </c>
      <c r="B47" s="105" t="s">
        <v>93</v>
      </c>
      <c r="C47" s="105"/>
      <c r="D47" s="105"/>
      <c r="E47" s="123"/>
      <c r="F47" s="621" t="s">
        <v>94</v>
      </c>
      <c r="G47" s="620"/>
      <c r="H47" s="614"/>
      <c r="I47" s="616"/>
    </row>
    <row r="48" spans="1:9" ht="22.5" customHeight="1" x14ac:dyDescent="0.25">
      <c r="A48" s="122">
        <v>68</v>
      </c>
      <c r="B48" s="105" t="s">
        <v>95</v>
      </c>
      <c r="C48" s="105"/>
      <c r="D48" s="105"/>
      <c r="E48" s="123"/>
      <c r="F48" s="621"/>
      <c r="G48" s="620"/>
      <c r="H48" s="615"/>
      <c r="I48" s="617"/>
    </row>
    <row r="49" spans="1:9" ht="22.5" customHeight="1" thickBot="1" x14ac:dyDescent="0.3">
      <c r="A49" s="161">
        <v>69</v>
      </c>
      <c r="B49" s="110" t="s">
        <v>96</v>
      </c>
      <c r="C49" s="110"/>
      <c r="D49" s="110"/>
      <c r="E49" s="162"/>
      <c r="F49" s="148"/>
      <c r="G49" s="130"/>
      <c r="H49" s="149"/>
      <c r="I49" s="150"/>
    </row>
    <row r="50" spans="1:9" ht="22.5" customHeight="1" thickBot="1" x14ac:dyDescent="0.3">
      <c r="A50" s="622" t="s">
        <v>97</v>
      </c>
      <c r="B50" s="623"/>
      <c r="C50" s="141">
        <f>SUM(C4+C9+C19+C31+C35+C43+C45+C46+C47+C48+C49)</f>
        <v>0</v>
      </c>
      <c r="D50" s="141">
        <f>SUM(D4+D9+D19+D31+D35+D43+D45+D46+D47+D48+D49)</f>
        <v>0</v>
      </c>
      <c r="E50" s="142">
        <f>SUM(E4+E9+E19+E31+E35+E43+E45+E46+E47+E48+E49)</f>
        <v>0</v>
      </c>
      <c r="F50" s="151" t="s">
        <v>98</v>
      </c>
      <c r="G50" s="152">
        <f>SUM(G4+G10+G43+G45+G46+G47)</f>
        <v>0</v>
      </c>
      <c r="H50" s="141">
        <f>SUM(H4+H10+H43+H45+H46+H47)</f>
        <v>0</v>
      </c>
      <c r="I50" s="142">
        <f>SUM(I4+I10+I43+I45+I46+I47)</f>
        <v>0</v>
      </c>
    </row>
    <row r="51" spans="1:9" ht="22.5" customHeight="1" thickBot="1" x14ac:dyDescent="0.3">
      <c r="A51" s="611" t="s">
        <v>99</v>
      </c>
      <c r="B51" s="612"/>
      <c r="C51" s="612"/>
      <c r="D51" s="612"/>
      <c r="E51" s="612"/>
      <c r="F51" s="601"/>
      <c r="G51" s="601"/>
      <c r="H51" s="601"/>
      <c r="I51" s="600"/>
    </row>
    <row r="52" spans="1:9" ht="22.5" customHeight="1" thickBot="1" x14ac:dyDescent="0.3">
      <c r="A52" s="394">
        <v>86</v>
      </c>
      <c r="B52" s="395" t="s">
        <v>100</v>
      </c>
      <c r="C52" s="399">
        <f>SUM(C53:C56)</f>
        <v>0</v>
      </c>
      <c r="D52" s="399">
        <f t="shared" ref="D52:E52" si="4">SUM(D53:D56)</f>
        <v>0</v>
      </c>
      <c r="E52" s="399">
        <f t="shared" si="4"/>
        <v>0</v>
      </c>
      <c r="F52" s="397" t="s">
        <v>101</v>
      </c>
      <c r="G52" s="398">
        <f>SUM(G53:G56)</f>
        <v>0</v>
      </c>
      <c r="H52" s="399">
        <f t="shared" ref="H52:I52" si="5">SUM(H53:H56)</f>
        <v>0</v>
      </c>
      <c r="I52" s="400">
        <f t="shared" si="5"/>
        <v>0</v>
      </c>
    </row>
    <row r="53" spans="1:9" ht="22.5" customHeight="1" x14ac:dyDescent="0.25">
      <c r="A53" s="157">
        <v>860</v>
      </c>
      <c r="B53" s="113" t="s">
        <v>102</v>
      </c>
      <c r="C53" s="113"/>
      <c r="D53" s="113"/>
      <c r="E53" s="132"/>
      <c r="F53" s="396" t="s">
        <v>103</v>
      </c>
      <c r="G53" s="153"/>
      <c r="H53" s="153"/>
      <c r="I53" s="153"/>
    </row>
    <row r="54" spans="1:9" ht="22.5" customHeight="1" x14ac:dyDescent="0.25">
      <c r="A54" s="158">
        <v>861</v>
      </c>
      <c r="B54" s="104" t="s">
        <v>104</v>
      </c>
      <c r="C54" s="104"/>
      <c r="D54" s="104"/>
      <c r="E54" s="125"/>
      <c r="F54" s="163" t="s">
        <v>105</v>
      </c>
      <c r="G54" s="118"/>
      <c r="H54" s="118"/>
      <c r="I54" s="118"/>
    </row>
    <row r="55" spans="1:9" ht="22.5" customHeight="1" x14ac:dyDescent="0.25">
      <c r="A55" s="158">
        <v>862</v>
      </c>
      <c r="B55" s="104" t="s">
        <v>106</v>
      </c>
      <c r="C55" s="104"/>
      <c r="D55" s="104"/>
      <c r="E55" s="125"/>
      <c r="F55" s="163"/>
      <c r="G55" s="118"/>
      <c r="H55" s="118"/>
      <c r="I55" s="118"/>
    </row>
    <row r="56" spans="1:9" ht="22.5" customHeight="1" thickBot="1" x14ac:dyDescent="0.3">
      <c r="A56" s="159">
        <v>864</v>
      </c>
      <c r="B56" s="112" t="s">
        <v>107</v>
      </c>
      <c r="C56" s="112"/>
      <c r="D56" s="112"/>
      <c r="E56" s="144"/>
      <c r="F56" s="164" t="s">
        <v>108</v>
      </c>
      <c r="G56" s="154"/>
      <c r="H56" s="154"/>
      <c r="I56" s="154"/>
    </row>
    <row r="57" spans="1:9" ht="22.5" customHeight="1" thickBot="1" x14ac:dyDescent="0.3">
      <c r="A57" s="624" t="s">
        <v>109</v>
      </c>
      <c r="B57" s="625"/>
      <c r="C57" s="401">
        <f>C52+C50</f>
        <v>0</v>
      </c>
      <c r="D57" s="401">
        <f>D52+D50</f>
        <v>0</v>
      </c>
      <c r="E57" s="402">
        <f>E52+E50</f>
        <v>0</v>
      </c>
      <c r="F57" s="169" t="s">
        <v>109</v>
      </c>
      <c r="G57" s="170">
        <f t="shared" ref="G57:I57" si="6">G52+G50</f>
        <v>0</v>
      </c>
      <c r="H57" s="170">
        <f t="shared" si="6"/>
        <v>0</v>
      </c>
      <c r="I57" s="171">
        <f t="shared" si="6"/>
        <v>0</v>
      </c>
    </row>
    <row r="58" spans="1:9" ht="15.75" thickBot="1" x14ac:dyDescent="0.3">
      <c r="F58" s="274" t="s">
        <v>191</v>
      </c>
      <c r="G58" s="275" t="e">
        <f>G4/G57</f>
        <v>#DIV/0!</v>
      </c>
      <c r="H58" s="275" t="e">
        <f>H4/H57</f>
        <v>#DIV/0!</v>
      </c>
      <c r="I58" s="275" t="e">
        <f>I4/I57</f>
        <v>#DIV/0!</v>
      </c>
    </row>
    <row r="59" spans="1:9" ht="115.5" customHeight="1" x14ac:dyDescent="0.25">
      <c r="A59" s="604" t="s">
        <v>154</v>
      </c>
      <c r="B59" s="605"/>
      <c r="C59" s="605"/>
      <c r="D59" s="605"/>
      <c r="E59" s="605"/>
      <c r="F59" s="605"/>
      <c r="G59" s="605"/>
      <c r="H59" s="168"/>
    </row>
    <row r="61" spans="1:9" ht="87" customHeight="1" x14ac:dyDescent="0.25">
      <c r="A61" s="51" t="s">
        <v>113</v>
      </c>
      <c r="B61" s="52"/>
      <c r="C61" s="52"/>
      <c r="D61" s="52"/>
      <c r="E61" s="52"/>
      <c r="F61" s="51" t="s">
        <v>114</v>
      </c>
      <c r="G61" s="52"/>
      <c r="H61" s="52"/>
      <c r="I61" s="52"/>
    </row>
  </sheetData>
  <mergeCells count="11">
    <mergeCell ref="A51:I51"/>
    <mergeCell ref="A59:G59"/>
    <mergeCell ref="G47:G48"/>
    <mergeCell ref="F47:F48"/>
    <mergeCell ref="A50:B50"/>
    <mergeCell ref="A57:B57"/>
    <mergeCell ref="A1:I1"/>
    <mergeCell ref="H47:H48"/>
    <mergeCell ref="I47:I48"/>
    <mergeCell ref="A3:B3"/>
    <mergeCell ref="A30:B30"/>
  </mergeCells>
  <printOptions horizontalCentered="1" verticalCentered="1"/>
  <pageMargins left="0.31496062992125984" right="0.31496062992125984" top="0.35433070866141736" bottom="0.35433070866141736"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7</vt:i4>
      </vt:variant>
    </vt:vector>
  </HeadingPairs>
  <TitlesOfParts>
    <vt:vector size="17" baseType="lpstr">
      <vt:lpstr>ACI</vt:lpstr>
      <vt:lpstr>AI ETTI</vt:lpstr>
      <vt:lpstr>EI</vt:lpstr>
      <vt:lpstr>EITI</vt:lpstr>
      <vt:lpstr>OBJECTIFS RESULTATS</vt:lpstr>
      <vt:lpstr>Evolution ETP</vt:lpstr>
      <vt:lpstr>Personnel</vt:lpstr>
      <vt:lpstr>Budget structure Réalisé</vt:lpstr>
      <vt:lpstr>BP Structure</vt:lpstr>
      <vt:lpstr>BP Action</vt:lpstr>
      <vt:lpstr>'AI ETTI'!Zone_d_impression</vt:lpstr>
      <vt:lpstr>'BP Action'!Zone_d_impression</vt:lpstr>
      <vt:lpstr>'BP Structure'!Zone_d_impression</vt:lpstr>
      <vt:lpstr>'Budget structure Réalisé'!Zone_d_impression</vt:lpstr>
      <vt:lpstr>EI!Zone_d_impression</vt:lpstr>
      <vt:lpstr>'OBJECTIFS RESULTATS'!Zone_d_impression</vt:lpstr>
      <vt:lpstr>Personnel!Zone_d_impression</vt:lpstr>
    </vt:vector>
  </TitlesOfParts>
  <Company>Ministère du travail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JOURNAUD Eric (UT045)</dc:creator>
  <cp:lastModifiedBy>MARTINET Sabrina</cp:lastModifiedBy>
  <cp:lastPrinted>2022-11-14T14:34:55Z</cp:lastPrinted>
  <dcterms:created xsi:type="dcterms:W3CDTF">2016-09-28T12:24:00Z</dcterms:created>
  <dcterms:modified xsi:type="dcterms:W3CDTF">2023-02-16T09:42:41Z</dcterms:modified>
</cp:coreProperties>
</file>